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64" documentId="120_S{2AC9BD13-BADA-5192-A53E-5A8FF88502F6}" xr6:coauthVersionLast="47" xr6:coauthVersionMax="47" xr10:uidLastSave="{1BBE86DA-D8CF-457F-9A35-90F18A6B742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5"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<sst xmlns="http://schemas.openxmlformats.org/spreadsheetml/2006/main" count="180288" uniqueCount="39126">
  <si>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</si>
  <si>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</si>
  <si>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</si>
  <si>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</si>
  <si>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</si>
  <si>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</si>
  <si>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</si>
  <si>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</si>
  <si>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</si>
  <si>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</si>
  <si>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</si>
  <si>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</si>
  <si>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</si>
  <si>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</si>
  <si>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</si>
  <si>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</si>
  <si>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</si>
  <si>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</si>
  <si>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</si>
  <si>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</si>
  <si>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</si>
  <si>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</si>
  <si>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</si>
  <si>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</si>
  <si>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</si>
  <si>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</si>
  <si>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</si>
  <si>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</si>
  <si>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</si>
  <si>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</si>
  <si>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</si>
  <si>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</si>
  <si>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</si>
  <si>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</si>
  <si>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</si>
  <si>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</si>
  <si>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</si>
  <si>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</si>
  <si>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</si>
  <si>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</si>
  <si>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</si>
  <si>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</si>
  <si>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</si>
  <si>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</si>
  <si>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</si>
  <si>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</si>
  <si>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</si>
  <si>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</si>
  <si>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</si>
  <si>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</si>
  <si>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</si>
  <si>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</si>
  <si>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</si>
  <si>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</si>
  <si>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</si>
  <si>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</si>
  <si>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</si>
  <si>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</si>
  <si>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</si>
  <si>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</si>
  <si>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</si>
  <si>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</si>
  <si>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</si>
  <si>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</si>
  <si>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</si>
  <si>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</si>
  <si>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</si>
  <si>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</si>
  <si>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</si>
  <si>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</si>
  <si>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</si>
  <si>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</si>
  <si>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</si>
  <si>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</si>
  <si>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</si>
  <si>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</si>
  <si>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</si>
  <si>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</si>
  <si>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</si>
  <si>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</si>
  <si>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</si>
  <si>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</si>
  <si>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</si>
  <si>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</si>
  <si>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</si>
  <si>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</si>
  <si>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</si>
  <si>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</si>
  <si>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</si>
  <si>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</si>
  <si>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</si>
  <si>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</si>
  <si>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</si>
  <si>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</si>
  <si>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</si>
  <si>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</si>
  <si>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</si>
  <si>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</si>
  <si>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</si>
  <si>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</si>
  <si>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</si>
  <si>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</si>
  <si>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</si>
  <si>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</si>
  <si>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</si>
  <si>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</si>
  <si>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</si>
  <si>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</si>
  <si>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</si>
  <si>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</si>
  <si>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</si>
  <si>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</si>
  <si>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</si>
  <si>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</si>
  <si>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</si>
  <si>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</si>
  <si>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</si>
  <si>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</si>
  <si>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</si>
  <si>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</si>
  <si>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</si>
  <si>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</si>
  <si>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</si>
  <si>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</si>
  <si>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</si>
  <si>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</si>
  <si>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</si>
  <si>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</si>
  <si>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</si>
  <si>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</si>
  <si>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</si>
  <si>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</si>
  <si>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</si>
  <si>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</si>
  <si>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</si>
  <si>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</si>
  <si>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</si>
  <si>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</si>
  <si>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</si>
  <si>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</si>
  <si>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</si>
  <si>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</si>
  <si>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</si>
  <si>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</si>
  <si>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</si>
  <si>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</si>
  <si>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</si>
  <si>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</si>
  <si>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</si>
  <si>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</si>
  <si>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</si>
  <si>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</si>
  <si>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</si>
  <si>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</si>
  <si>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</si>
  <si>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</si>
  <si>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</si>
  <si>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</si>
  <si>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</si>
  <si>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</si>
  <si>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</si>
  <si>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</si>
  <si>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</si>
  <si>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</si>
  <si>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</si>
  <si>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</si>
  <si>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</si>
  <si>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</si>
  <si>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</si>
  <si>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</si>
  <si>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</si>
  <si>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</si>
  <si>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</si>
  <si>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</si>
  <si>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</si>
  <si>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</si>
  <si>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</si>
  <si>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</si>
  <si>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</si>
  <si>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</si>
  <si>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</si>
  <si>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</si>
  <si>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</si>
  <si>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</si>
  <si>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</si>
  <si>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</si>
  <si>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</si>
  <si>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</si>
  <si>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</si>
  <si>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</si>
  <si>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</si>
  <si>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</si>
  <si>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</si>
  <si>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</si>
  <si>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</si>
  <si>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</si>
  <si>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</si>
  <si>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</si>
  <si>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</si>
  <si>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</si>
  <si>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</si>
  <si>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</si>
  <si>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</si>
  <si>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</si>
  <si>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</si>
  <si>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</si>
  <si>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</si>
  <si>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</si>
  <si>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</si>
  <si>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</si>
  <si>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</si>
  <si>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</si>
  <si>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</si>
  <si>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</si>
  <si>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</si>
  <si>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</si>
  <si>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</si>
  <si>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</si>
  <si>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</si>
  <si>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</si>
  <si>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</si>
  <si>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</si>
  <si>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</si>
  <si>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</si>
  <si>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</si>
  <si>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</si>
  <si>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</si>
  <si>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</si>
  <si>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</si>
  <si>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</si>
  <si>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</si>
  <si>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</si>
  <si>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</si>
  <si>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</si>
  <si>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</si>
  <si>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</si>
  <si>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</si>
  <si>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</si>
  <si>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</si>
  <si>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</si>
  <si>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</si>
  <si>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</si>
  <si>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</si>
  <si>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</si>
  <si>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</si>
  <si>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</si>
  <si>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</si>
  <si>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</si>
  <si>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</si>
  <si>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</si>
  <si>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</si>
  <si>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</si>
  <si>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</si>
  <si>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</si>
  <si>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</si>
  <si>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</si>
  <si>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</si>
  <si>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</si>
  <si>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</si>
  <si>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</si>
  <si>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</si>
  <si>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</si>
  <si>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</si>
  <si>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</si>
  <si>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</si>
  <si>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</si>
  <si>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</si>
  <si>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</si>
  <si>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</si>
  <si>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</si>
  <si>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</si>
  <si>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</si>
  <si>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</si>
  <si>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</si>
  <si>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</si>
  <si>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</si>
  <si>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</si>
  <si>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</si>
  <si>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</si>
  <si>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</si>
  <si>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</si>
  <si>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</si>
  <si>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</si>
  <si>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</si>
  <si>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</si>
  <si>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</si>
  <si>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</si>
  <si>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</si>
  <si>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</si>
  <si>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</si>
  <si>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</si>
  <si>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</si>
  <si>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</si>
  <si>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</si>
  <si>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</si>
  <si>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</si>
  <si>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</si>
  <si>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</si>
  <si>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</si>
  <si>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</si>
  <si>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</si>
  <si>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</si>
  <si>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</si>
  <si>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</si>
  <si>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</si>
  <si>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</si>
  <si>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</si>
  <si>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</si>
  <si>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</si>
  <si>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</si>
  <si>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</si>
  <si>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</si>
  <si>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</si>
  <si>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</si>
  <si>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</si>
  <si>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</si>
  <si>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</si>
  <si>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</si>
  <si>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</si>
  <si>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</si>
  <si>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</si>
  <si>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</si>
  <si>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</si>
  <si>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</si>
  <si>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</si>
  <si>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</si>
  <si>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</si>
  <si>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</si>
  <si>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</si>
  <si>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</si>
  <si>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</si>
  <si>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</si>
  <si>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</si>
  <si>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</si>
  <si>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</si>
  <si>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</si>
  <si>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</si>
  <si>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</si>
  <si>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</si>
  <si>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</si>
  <si>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</si>
  <si>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</si>
  <si>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</si>
  <si>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</si>
  <si>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</si>
  <si>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</si>
  <si>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</si>
  <si>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</si>
  <si>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</si>
  <si>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</si>
  <si>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</si>
  <si>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</si>
  <si>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</si>
  <si>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</si>
  <si>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</si>
  <si>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</si>
  <si>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</si>
  <si>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</si>
  <si>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</si>
  <si>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</si>
  <si>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</si>
  <si>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</si>
  <si>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</si>
  <si>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</si>
  <si>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</si>
  <si>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</si>
  <si>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</si>
  <si>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</si>
  <si>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</si>
  <si>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</si>
  <si>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</si>
  <si>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</si>
  <si>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</si>
  <si>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</si>
  <si>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</si>
  <si>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</si>
  <si>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</si>
  <si>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</si>
  <si>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</si>
  <si>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</si>
  <si>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</si>
  <si>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</si>
  <si>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</si>
  <si>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</si>
  <si>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</si>
  <si>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</si>
  <si>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</si>
  <si>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</si>
  <si>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</si>
  <si>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</si>
  <si>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</si>
  <si>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</si>
  <si>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</si>
  <si>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</si>
  <si>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</si>
  <si>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</si>
  <si>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</si>
  <si>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</si>
  <si>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</si>
  <si>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</si>
  <si>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</si>
  <si>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</si>
  <si>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</si>
  <si>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</si>
  <si>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</si>
  <si>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</si>
  <si>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</si>
  <si>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</si>
  <si>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</si>
  <si>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</si>
  <si>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</si>
  <si>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</si>
  <si>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</si>
  <si>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</si>
  <si>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</si>
  <si>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</si>
  <si>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</si>
  <si>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</si>
  <si>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</si>
  <si>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</si>
  <si>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</si>
  <si>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</si>
  <si>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</si>
  <si>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</si>
  <si>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</si>
  <si>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</si>
  <si>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</si>
  <si>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</si>
  <si>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</si>
  <si>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</si>
  <si>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</si>
  <si>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</si>
  <si>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</si>
  <si>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</si>
  <si>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</si>
  <si>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</si>
  <si>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</si>
  <si>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</si>
  <si>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</si>
  <si>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</si>
  <si>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</si>
  <si>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</si>
  <si>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</si>
  <si>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</si>
  <si>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</si>
  <si>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</si>
  <si>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</si>
  <si>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</si>
  <si>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</si>
  <si>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</si>
  <si>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</si>
  <si>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</si>
  <si>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</si>
  <si>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</si>
  <si>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</si>
  <si>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</si>
  <si>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</si>
  <si>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</si>
  <si>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</si>
  <si>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</si>
  <si>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</si>
  <si>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</si>
  <si>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</si>
  <si>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</si>
  <si>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</si>
  <si>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</si>
  <si>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</si>
  <si>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</si>
  <si>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</si>
  <si>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</si>
  <si>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</si>
  <si>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</si>
  <si>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</si>
  <si>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</si>
  <si>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</si>
  <si>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</si>
  <si>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</si>
  <si>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</si>
  <si>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</si>
  <si>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</si>
  <si>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</si>
  <si>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</si>
  <si>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</si>
  <si>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</si>
  <si>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</si>
  <si>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</si>
  <si>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</si>
  <si>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</si>
  <si>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</si>
  <si>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</si>
  <si>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</si>
  <si>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</si>
  <si>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</si>
  <si>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</si>
  <si>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</si>
  <si>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</si>
  <si>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</si>
  <si>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</si>
  <si>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</si>
  <si>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</si>
  <si>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</si>
  <si>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</si>
  <si>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</si>
  <si>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</si>
  <si>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</si>
  <si>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</si>
  <si>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</si>
  <si>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</si>
  <si>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</si>
  <si>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</si>
  <si>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</si>
  <si>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</si>
  <si>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</si>
  <si>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</si>
  <si>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</si>
  <si>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</si>
  <si>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</si>
  <si>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</si>
  <si>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</si>
  <si>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</si>
  <si>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</si>
  <si>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</si>
  <si>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</si>
  <si>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</si>
  <si>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</si>
  <si>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</si>
  <si>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</si>
  <si>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</si>
  <si>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</si>
  <si>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</si>
  <si>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</si>
  <si>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</si>
  <si>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</si>
  <si>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</si>
  <si>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</si>
  <si>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</si>
  <si>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</si>
  <si>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</si>
  <si>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</si>
  <si>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</si>
  <si>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</si>
  <si>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</si>
  <si>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</si>
  <si>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</si>
  <si>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</si>
  <si>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</si>
  <si>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</si>
  <si>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</si>
  <si>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</si>
  <si>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</si>
  <si>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</si>
  <si>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</si>
  <si>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</si>
  <si>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</si>
  <si>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</si>
  <si>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</si>
  <si>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</si>
  <si>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</si>
  <si>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</si>
  <si>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</si>
  <si>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</si>
  <si>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</si>
  <si>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</si>
  <si>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</si>
  <si>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</si>
  <si>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</si>
  <si>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</si>
  <si>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</si>
  <si>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</si>
  <si>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</si>
  <si>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</si>
  <si>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</si>
  <si>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</si>
  <si>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</si>
  <si>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</si>
  <si>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</si>
  <si>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</si>
  <si>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</si>
  <si>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</si>
  <si>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</si>
  <si>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</si>
  <si>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</si>
  <si>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</si>
  <si>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</si>
  <si>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</si>
  <si>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</si>
  <si>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</si>
  <si>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</si>
  <si>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</si>
  <si>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</si>
  <si>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</si>
  <si>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</si>
  <si>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</si>
  <si>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</si>
  <si>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</si>
  <si>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</si>
  <si>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</si>
  <si>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</si>
  <si>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</si>
  <si>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</si>
  <si>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</si>
  <si>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</si>
  <si>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</si>
  <si>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</si>
  <si>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</si>
  <si>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</si>
  <si>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</si>
  <si>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</si>
  <si>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</si>
  <si>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</si>
  <si>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</si>
  <si>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</si>
  <si>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</si>
  <si>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</si>
  <si>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</si>
  <si>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</si>
  <si>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</si>
  <si>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</si>
  <si>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</si>
  <si>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</si>
  <si>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</si>
  <si>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</si>
  <si>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</si>
  <si>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</si>
  <si>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</si>
  <si>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</si>
  <si>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</si>
  <si>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</si>
  <si>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</si>
  <si>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</si>
  <si>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</si>
  <si>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</si>
  <si>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</si>
  <si>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</si>
  <si>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</si>
  <si>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</si>
  <si>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</si>
  <si>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</si>
  <si>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</si>
  <si>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</si>
  <si>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</si>
  <si>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</si>
  <si>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</si>
  <si>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</si>
  <si>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</si>
  <si>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</si>
  <si>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</si>
  <si>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</si>
  <si>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</si>
  <si>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</si>
  <si>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</si>
  <si>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</si>
  <si>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</si>
  <si>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</si>
  <si>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</si>
  <si>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</si>
  <si>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</si>
  <si>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</si>
  <si>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</si>
  <si>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</si>
  <si>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</si>
  <si>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</si>
  <si>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</si>
  <si>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</si>
  <si>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</si>
  <si>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</si>
  <si>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</si>
  <si>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</si>
  <si>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</si>
  <si>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</si>
  <si>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</si>
  <si>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</si>
  <si>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</si>
  <si>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</si>
  <si>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</si>
  <si>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</si>
  <si>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</si>
  <si>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</si>
  <si>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</si>
  <si>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</si>
  <si>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</si>
  <si>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</si>
  <si>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</si>
  <si>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</si>
  <si>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</si>
  <si>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</si>
  <si>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</si>
  <si>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</si>
  <si>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</si>
  <si>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</si>
  <si>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</si>
  <si>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</si>
  <si>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</si>
  <si>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</si>
  <si>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</si>
  <si>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</si>
  <si>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</si>
  <si>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</si>
  <si>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</si>
  <si>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</si>
  <si>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</si>
  <si>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</si>
  <si>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</si>
  <si>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</si>
  <si>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</si>
  <si>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</si>
  <si>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</si>
  <si>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</si>
  <si>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</si>
  <si>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</si>
  <si>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</si>
  <si>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</si>
  <si>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</si>
  <si>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</si>
  <si>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</si>
  <si>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</si>
  <si>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</si>
  <si>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</si>
  <si>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</si>
  <si>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</si>
  <si>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</si>
  <si>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</si>
  <si>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</si>
  <si>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</si>
  <si>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</si>
  <si>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</si>
  <si>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</si>
  <si>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</si>
  <si>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</si>
  <si>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</si>
  <si>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</si>
  <si>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</si>
  <si>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</si>
  <si>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</si>
  <si>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</si>
  <si>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</si>
  <si>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</si>
  <si>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</si>
  <si>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</si>
  <si>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</si>
  <si>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</si>
  <si>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</si>
  <si>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</si>
  <si>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</si>
  <si>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</si>
  <si>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</si>
  <si>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</si>
  <si>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</si>
  <si>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</si>
  <si>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</si>
  <si>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</si>
  <si>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</si>
  <si>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</si>
  <si>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</si>
  <si>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</si>
  <si>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</si>
  <si>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</si>
  <si>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</si>
  <si>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</si>
  <si>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</si>
  <si>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</si>
  <si>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</si>
  <si>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</si>
  <si>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</si>
  <si>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</si>
  <si>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</si>
  <si>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</si>
  <si>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</si>
  <si>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</si>
  <si>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</si>
  <si>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</si>
  <si>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</si>
  <si>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</si>
  <si>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</si>
  <si>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</si>
  <si>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</si>
  <si>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</si>
  <si>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</si>
  <si>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</si>
  <si>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</si>
  <si>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</si>
  <si>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</si>
  <si>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</si>
  <si>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</si>
  <si>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</si>
  <si>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</si>
  <si>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</si>
  <si>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</si>
  <si>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</si>
  <si>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</si>
  <si>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</si>
  <si>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</si>
  <si>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</si>
  <si>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</si>
  <si>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</si>
  <si>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</si>
  <si>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</si>
  <si>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</si>
  <si>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</si>
  <si>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</si>
  <si>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</si>
  <si>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</si>
  <si>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</si>
  <si>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</si>
  <si>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</si>
  <si>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</si>
  <si>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</si>
  <si>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</si>
  <si>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</si>
  <si>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</si>
  <si>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</si>
  <si>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</si>
  <si>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</si>
  <si>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</si>
  <si>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</si>
  <si>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</si>
  <si>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</si>
  <si>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</si>
  <si>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</si>
  <si>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</si>
  <si>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</si>
  <si>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</si>
  <si>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</si>
  <si>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</si>
  <si>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</si>
  <si>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</si>
  <si>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</si>
  <si>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</si>
  <si>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</si>
  <si>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</si>
  <si>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</si>
  <si>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</si>
  <si>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</si>
  <si>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</si>
  <si>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</si>
  <si>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</si>
  <si>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</si>
  <si>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</si>
  <si>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</si>
  <si>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</si>
  <si>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</si>
  <si>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</si>
  <si>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</si>
  <si>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</si>
  <si>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</si>
  <si>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</si>
  <si>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</si>
  <si>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</si>
  <si>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</si>
  <si>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</si>
  <si>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</si>
  <si>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</si>
  <si>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</si>
  <si>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</si>
  <si>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</si>
  <si>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</si>
  <si>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</si>
  <si>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</si>
  <si>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</si>
  <si>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</si>
  <si>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</si>
  <si>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</si>
  <si>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</si>
  <si>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</si>
  <si>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</si>
  <si>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</si>
  <si>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</si>
  <si>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</si>
  <si>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</si>
  <si>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</si>
  <si>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</si>
  <si>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</si>
  <si>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</si>
  <si>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</si>
  <si>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</si>
  <si>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</si>
  <si>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</si>
  <si>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</si>
  <si>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</si>
  <si>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</si>
  <si>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</si>
  <si>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</si>
  <si>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</si>
  <si>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</si>
  <si>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</si>
  <si>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</si>
  <si>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</si>
  <si>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</si>
  <si>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</si>
  <si>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</si>
  <si>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</si>
  <si>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</si>
  <si>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</si>
  <si>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</si>
  <si>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</si>
  <si>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</si>
  <si>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</si>
  <si>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</si>
  <si>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</si>
  <si>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</si>
  <si>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</si>
  <si>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</si>
  <si>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</si>
  <si>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</si>
  <si>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</si>
  <si>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</si>
  <si>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</si>
  <si>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</si>
  <si>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</si>
  <si>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</si>
  <si>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</si>
  <si>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</si>
  <si>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</si>
  <si>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</si>
  <si>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</si>
  <si>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</si>
  <si>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</si>
  <si>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</si>
  <si>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</si>
  <si>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</si>
  <si>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</si>
  <si>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</si>
  <si>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</si>
  <si>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</si>
  <si>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</si>
  <si>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</si>
  <si>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</si>
  <si>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</si>
  <si>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</si>
  <si>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</si>
  <si>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</si>
  <si>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</si>
  <si>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</si>
  <si>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</si>
  <si>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</si>
  <si>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</si>
  <si>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</si>
  <si>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</si>
  <si>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</si>
  <si>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</si>
  <si>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</si>
  <si>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</si>
  <si>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</si>
  <si>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</si>
  <si>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</si>
  <si>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</si>
  <si>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</si>
  <si>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</si>
  <si>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</si>
  <si>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</si>
  <si>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</si>
  <si>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</si>
  <si>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</si>
  <si>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</si>
  <si>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</si>
  <si>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</si>
  <si>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</si>
  <si>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</si>
  <si>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</si>
  <si>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</si>
  <si>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</si>
  <si>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</si>
  <si>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</si>
  <si>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</si>
  <si>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</si>
  <si>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</si>
  <si>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</si>
  <si>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</si>
  <si>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</si>
  <si>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</si>
  <si>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</si>
  <si>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</si>
  <si>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</si>
  <si>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</si>
  <si>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</si>
  <si>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</si>
  <si>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</si>
  <si>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</si>
  <si>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</si>
  <si>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</si>
  <si>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</si>
  <si>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</si>
  <si>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</si>
  <si>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</si>
  <si>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</si>
  <si>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</si>
  <si>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</si>
  <si>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</si>
  <si>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</si>
  <si>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</si>
  <si>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</si>
  <si>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</si>
  <si>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</si>
  <si>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</si>
  <si>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</si>
  <si>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</si>
  <si>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</si>
  <si>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</si>
  <si>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</si>
  <si>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</si>
  <si>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</si>
  <si>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</si>
  <si>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</si>
  <si>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</si>
  <si>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</si>
  <si>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</si>
  <si>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</si>
  <si>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</si>
  <si>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</si>
  <si>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</si>
  <si>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</si>
  <si>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</si>
  <si>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</si>
  <si>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</si>
  <si>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</si>
  <si>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</si>
  <si>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</si>
  <si>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</si>
  <si>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</si>
  <si>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</si>
  <si>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</si>
  <si>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</si>
  <si>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</si>
  <si>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</si>
  <si>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</si>
  <si>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</si>
  <si>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</si>
  <si>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</si>
  <si>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</si>
  <si>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</si>
  <si>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</si>
  <si>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</si>
  <si>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</si>
  <si>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</si>
  <si>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</si>
  <si>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</si>
  <si>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</si>
  <si>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</si>
  <si>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</si>
  <si>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</si>
  <si>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</si>
  <si>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</si>
  <si>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</si>
  <si>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</si>
  <si>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</si>
  <si>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</si>
  <si>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</si>
  <si>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</si>
  <si>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</si>
  <si>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</si>
  <si>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</si>
  <si>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</si>
  <si>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</si>
  <si>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</si>
  <si>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</si>
  <si>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</si>
  <si>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</si>
  <si>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</si>
  <si>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</si>
  <si>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</si>
  <si>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</si>
  <si>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</si>
  <si>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</si>
  <si>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</si>
  <si>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</si>
  <si>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</si>
  <si>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</si>
  <si>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</si>
  <si>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</si>
  <si>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</si>
  <si>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</si>
  <si>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</si>
  <si>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</si>
  <si>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</si>
  <si>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</si>
  <si>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</si>
  <si>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</si>
  <si>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</si>
  <si>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</si>
  <si>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</si>
  <si>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</si>
  <si>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</si>
  <si>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</si>
  <si>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</si>
  <si>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</si>
  <si>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</si>
  <si>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</si>
  <si>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</si>
  <si>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</si>
  <si>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</si>
  <si>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</si>
  <si>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</si>
  <si>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</si>
  <si>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</si>
  <si>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</si>
  <si>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</si>
  <si>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</si>
  <si>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</si>
  <si>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</si>
  <si>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</si>
  <si>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</si>
  <si>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</si>
  <si>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</si>
  <si>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</si>
  <si>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</si>
  <si>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</si>
  <si>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</si>
  <si>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</si>
  <si>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</si>
  <si>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</si>
  <si>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</si>
  <si>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</si>
  <si>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</si>
  <si>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</si>
  <si>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</si>
  <si>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</si>
  <si>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</si>
  <si>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</si>
  <si>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</si>
  <si>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</si>
  <si>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</si>
  <si>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</si>
  <si>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</si>
  <si>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</si>
  <si>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</si>
  <si>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</si>
  <si>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</si>
  <si>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</si>
  <si>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</si>
  <si>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</si>
  <si>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</si>
  <si>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</si>
  <si>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</si>
  <si>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</si>
  <si>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</si>
  <si>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</si>
  <si>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</si>
  <si>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</si>
  <si>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</si>
  <si>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</si>
  <si>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</si>
  <si>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</si>
  <si>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</si>
  <si>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</si>
  <si>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</si>
  <si>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</si>
  <si>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</si>
  <si>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</si>
  <si>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</si>
  <si>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</si>
  <si>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</si>
  <si>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</si>
  <si>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</si>
  <si>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</si>
  <si>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</si>
  <si>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</si>
  <si>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</si>
  <si>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</si>
  <si>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</si>
  <si>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</si>
  <si>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</si>
  <si>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</si>
  <si>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</si>
  <si>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</si>
  <si>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</si>
  <si>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</si>
  <si>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</si>
  <si>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</si>
  <si>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</si>
  <si>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</si>
  <si>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</si>
  <si>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</si>
  <si>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</si>
  <si>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</si>
  <si>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</si>
  <si>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</si>
  <si>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</si>
  <si>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</si>
  <si>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</si>
  <si>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</si>
  <si>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</si>
  <si>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</si>
  <si>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</si>
  <si>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</si>
  <si>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</si>
  <si>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</si>
  <si>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</si>
  <si>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</si>
  <si>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</si>
  <si>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</si>
  <si>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</si>
  <si>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</si>
  <si>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</si>
  <si>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</si>
  <si>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</si>
  <si>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</si>
  <si>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</si>
  <si>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</si>
  <si>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</si>
  <si>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</si>
  <si>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</si>
  <si>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</si>
  <si>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</si>
  <si>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</si>
  <si>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</si>
  <si>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</si>
  <si>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</si>
  <si>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</si>
  <si>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</si>
  <si>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</si>
  <si>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</si>
  <si>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</si>
  <si>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</si>
  <si>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</si>
  <si>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</si>
  <si>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</si>
  <si>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</si>
  <si>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</si>
  <si>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</si>
  <si>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</si>
  <si>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</si>
  <si>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</si>
  <si>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</si>
  <si>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</si>
  <si>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</si>
  <si>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</si>
  <si>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</si>
  <si>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</si>
  <si>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</si>
  <si>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</si>
  <si>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</si>
  <si>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</si>
  <si>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</si>
  <si>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</si>
  <si>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</si>
  <si>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</si>
  <si>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</si>
  <si>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</si>
  <si>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</si>
  <si>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</si>
  <si>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</si>
  <si>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</si>
  <si>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</si>
  <si>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</si>
  <si>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</si>
  <si>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</si>
  <si>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</si>
  <si>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</si>
  <si>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</si>
  <si>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</si>
  <si>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</si>
  <si>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</si>
  <si>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</si>
  <si>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</si>
  <si>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</si>
  <si>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</si>
  <si>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</si>
  <si>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</si>
  <si>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</si>
  <si>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</si>
  <si>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</si>
  <si>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</si>
  <si>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</si>
  <si>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</si>
  <si>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</si>
  <si>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</si>
  <si>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</si>
  <si>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</si>
  <si>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</si>
  <si>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</si>
  <si>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</si>
  <si>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</si>
  <si>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</si>
  <si>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</si>
  <si>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</si>
  <si>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</si>
  <si>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</si>
  <si>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</si>
  <si>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</si>
  <si>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</si>
  <si>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</si>
  <si>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</si>
  <si>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</si>
  <si>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</si>
  <si>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</si>
  <si>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</si>
  <si>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</si>
  <si>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</si>
  <si>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</si>
  <si>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</si>
  <si>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</si>
  <si>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</si>
  <si>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</si>
  <si>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</si>
  <si>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</si>
  <si>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</si>
  <si>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</si>
  <si>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</si>
  <si>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</si>
  <si>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</si>
  <si>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</si>
  <si>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</si>
  <si>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</si>
  <si>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</si>
  <si>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</si>
  <si>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</si>
  <si>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</si>
  <si>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</si>
  <si>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</si>
  <si>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</si>
  <si>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</si>
  <si>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</si>
  <si>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</si>
  <si>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</si>
  <si>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</si>
  <si>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</si>
  <si>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</si>
  <si>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</si>
  <si>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</si>
  <si>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</si>
  <si>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</si>
  <si>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</si>
  <si>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</si>
  <si>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</si>
  <si>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</si>
  <si>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</si>
  <si>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</si>
  <si>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</si>
  <si>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</si>
  <si>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</si>
  <si>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</si>
  <si>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</si>
  <si>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</si>
  <si>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</si>
  <si>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</si>
  <si>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</si>
  <si>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</si>
  <si>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</si>
  <si>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</si>
  <si>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</si>
  <si>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</si>
  <si>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</si>
  <si>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</si>
  <si>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</si>
  <si>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</si>
  <si>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</si>
  <si>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</si>
  <si>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</si>
  <si>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</si>
  <si>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</si>
  <si>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</si>
  <si>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</si>
  <si>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</si>
  <si>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</si>
  <si>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</si>
  <si>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</si>
  <si>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</si>
  <si>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</si>
  <si>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</si>
  <si>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</si>
  <si>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</si>
  <si>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</si>
  <si>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</si>
  <si>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</si>
  <si>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</si>
  <si>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</si>
  <si>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</si>
  <si>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</si>
  <si>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</si>
  <si>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</si>
  <si>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</si>
  <si>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</si>
  <si>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</si>
  <si>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</si>
  <si>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</si>
  <si>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</si>
  <si>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</si>
  <si>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</si>
  <si>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</si>
  <si>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</si>
  <si>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</si>
  <si>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</si>
  <si>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</si>
  <si>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</si>
  <si>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</si>
  <si>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</si>
  <si>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</si>
  <si>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</si>
  <si>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</si>
  <si>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</si>
  <si>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</si>
  <si>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</si>
  <si>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</si>
  <si>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</si>
  <si>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</si>
  <si>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</si>
  <si>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</si>
  <si>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</si>
  <si>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</si>
  <si>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</si>
  <si>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</si>
  <si>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</si>
  <si>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</si>
  <si>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</si>
  <si>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</si>
  <si>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</si>
  <si>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</si>
  <si>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</si>
  <si>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</si>
  <si>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</si>
  <si>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</si>
  <si>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</si>
  <si>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</si>
  <si>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</si>
  <si>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</si>
  <si>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</si>
  <si>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</si>
  <si>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</si>
  <si>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</si>
  <si>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</si>
  <si>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</si>
  <si>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</si>
  <si>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</si>
  <si>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</si>
  <si>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</si>
  <si>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</si>
  <si>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</si>
  <si>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</si>
  <si>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</si>
  <si>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</si>
  <si>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</si>
  <si>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</si>
  <si>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</si>
  <si>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</si>
  <si>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</si>
  <si>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</si>
  <si>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</si>
  <si>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</si>
  <si>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</si>
  <si>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</si>
  <si>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</si>
  <si>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</si>
  <si>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</si>
  <si>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</si>
  <si>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</si>
  <si>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</si>
  <si>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</si>
  <si>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</si>
  <si>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</si>
  <si>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</si>
  <si>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</si>
  <si>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</si>
  <si>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</si>
  <si>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</si>
  <si>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</si>
  <si>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</si>
  <si>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</si>
  <si>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</si>
  <si>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</si>
  <si>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</si>
  <si>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</si>
  <si>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</si>
  <si>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</si>
  <si>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</si>
  <si>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</si>
  <si>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</si>
  <si>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</si>
  <si>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</si>
  <si>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</si>
  <si>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</si>
  <si>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</si>
  <si>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</si>
  <si>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</si>
  <si>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</si>
  <si>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</si>
  <si>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</si>
  <si>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</si>
  <si>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</si>
  <si>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</si>
  <si>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</si>
  <si>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</si>
  <si>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</si>
  <si>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</si>
  <si>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</si>
  <si>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</si>
  <si>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</si>
  <si>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</si>
  <si>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</si>
  <si>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</si>
  <si>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</si>
  <si>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</si>
  <si>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</si>
  <si>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</si>
  <si>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</si>
  <si>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</si>
  <si>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</si>
  <si>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</si>
  <si>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</si>
  <si>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</si>
  <si>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</si>
  <si>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</si>
  <si>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</si>
  <si>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</si>
  <si>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</si>
  <si>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</si>
  <si>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</si>
  <si>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</si>
  <si>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</si>
  <si>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</si>
  <si>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</si>
  <si>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</si>
  <si>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</si>
  <si>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</si>
  <si>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</si>
  <si>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</si>
  <si>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</si>
  <si>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</si>
  <si>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</si>
  <si>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</si>
  <si>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</si>
  <si>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</si>
  <si>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</si>
  <si>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</si>
  <si>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</si>
  <si>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</si>
  <si>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</si>
  <si>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</si>
  <si>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</si>
  <si>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</si>
  <si>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</si>
  <si>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</si>
  <si>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</si>
  <si>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</si>
  <si>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</si>
  <si>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</si>
  <si>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</si>
  <si>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</si>
  <si>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</si>
  <si>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</si>
  <si>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</si>
  <si>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</si>
  <si>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</si>
  <si>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</si>
  <si>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</si>
  <si>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</si>
  <si>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</si>
  <si>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</si>
  <si>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</si>
  <si>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</si>
  <si>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</si>
  <si>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</si>
  <si>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</si>
  <si>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</si>
  <si>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</si>
  <si>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</si>
  <si>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</si>
  <si>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</si>
  <si>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</si>
  <si>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</si>
  <si>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</si>
  <si>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</si>
  <si>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</si>
  <si>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</si>
  <si>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</si>
  <si>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</si>
  <si>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</si>
  <si>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</si>
  <si>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</si>
  <si>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</si>
  <si>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</si>
  <si>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</si>
  <si>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</si>
  <si>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</si>
  <si>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</si>
  <si>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</si>
  <si>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</si>
  <si>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</si>
  <si>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</si>
  <si>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</si>
  <si>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</si>
  <si>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</si>
  <si>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</si>
  <si>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</si>
  <si>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</si>
  <si>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</si>
  <si>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</si>
  <si>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</si>
  <si>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</si>
  <si>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</si>
  <si>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</si>
  <si>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</si>
  <si>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</si>
  <si>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</si>
  <si>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</si>
  <si>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</si>
  <si>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</si>
  <si>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</si>
  <si>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</si>
  <si>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</si>
  <si>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</si>
  <si>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</si>
  <si>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</si>
  <si>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</si>
  <si>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</si>
  <si>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</si>
  <si>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</si>
  <si>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</si>
  <si>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</si>
  <si>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</si>
  <si>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</si>
  <si>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</si>
  <si>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</si>
  <si>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</si>
  <si>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</si>
  <si>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</si>
  <si>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</si>
  <si>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</si>
  <si>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</si>
  <si>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</si>
  <si>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</si>
  <si>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</si>
  <si>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</si>
  <si>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</si>
  <si>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</si>
  <si>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</si>
  <si>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</si>
  <si>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</si>
  <si>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</si>
  <si>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</si>
  <si>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</si>
  <si>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</si>
  <si>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</si>
  <si>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</si>
  <si>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</si>
  <si>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</si>
  <si>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</si>
  <si>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</si>
  <si>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</si>
  <si>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</si>
  <si>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</si>
  <si>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</si>
  <si>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</si>
  <si>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</si>
  <si>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</si>
  <si>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</si>
  <si>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</si>
  <si>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</si>
  <si>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</si>
  <si>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</si>
  <si>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</si>
  <si>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</si>
  <si>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</si>
  <si>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</si>
  <si>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</si>
  <si>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</si>
  <si>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</si>
  <si>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</si>
  <si>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</si>
  <si>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</si>
  <si>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</si>
  <si>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</si>
  <si>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</si>
  <si>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</si>
  <si>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</si>
  <si>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</si>
  <si>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</si>
  <si>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</si>
  <si>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</si>
  <si>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</si>
  <si>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</si>
  <si>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</si>
  <si>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</si>
  <si>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</si>
  <si>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</si>
  <si>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</si>
  <si>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</si>
  <si>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</si>
  <si>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</si>
  <si>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</si>
  <si>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</si>
  <si>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</si>
  <si>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</si>
  <si>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</si>
  <si>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</si>
  <si>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</si>
  <si>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</si>
  <si>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</si>
  <si>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</si>
  <si>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</si>
  <si>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</si>
  <si>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</si>
  <si>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</si>
  <si>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</si>
  <si>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</si>
  <si>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</si>
  <si>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</si>
  <si>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</si>
  <si>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</si>
  <si>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</si>
  <si>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</si>
  <si>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</si>
  <si>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</si>
  <si>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</si>
  <si>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</si>
  <si>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</si>
  <si>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</si>
  <si>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</si>
  <si>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</si>
  <si>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</si>
  <si>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</si>
  <si>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</si>
  <si>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</si>
  <si>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</si>
  <si>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</si>
  <si>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</si>
  <si>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</si>
  <si>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</si>
  <si>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</si>
  <si>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</si>
  <si>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</si>
  <si>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</si>
  <si>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</si>
  <si>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</si>
  <si>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</si>
  <si>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</si>
  <si>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</si>
  <si>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</si>
  <si>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</si>
  <si>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</si>
  <si>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</si>
  <si>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</si>
  <si>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</si>
  <si>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</si>
  <si>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</si>
  <si>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</si>
  <si>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</si>
  <si>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</si>
  <si>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</si>
  <si>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</si>
  <si>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</si>
  <si>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</si>
  <si>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</si>
  <si>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</si>
  <si>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</si>
  <si>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</si>
  <si>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</si>
  <si>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</si>
  <si>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</si>
  <si>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</si>
  <si>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</si>
  <si>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</si>
  <si>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</si>
  <si>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</si>
  <si>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</si>
  <si>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</si>
  <si>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</si>
  <si>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</si>
  <si>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</si>
  <si>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</si>
  <si>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</si>
  <si>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</si>
  <si>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</si>
  <si>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</si>
  <si>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</si>
  <si>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</si>
  <si>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</si>
  <si>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</si>
  <si>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</si>
  <si>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</si>
  <si>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</si>
  <si>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</si>
  <si>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</si>
  <si>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</si>
  <si>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</si>
  <si>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</si>
  <si>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</si>
  <si>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</si>
  <si>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</si>
  <si>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</si>
  <si>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</si>
  <si>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</si>
  <si>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</si>
  <si>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</si>
  <si>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</si>
  <si>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</si>
  <si>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</si>
  <si>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</si>
  <si>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</si>
  <si>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</si>
  <si>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</si>
  <si>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</si>
  <si>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</si>
  <si>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</si>
  <si>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</si>
  <si>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</si>
  <si>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</si>
  <si>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</si>
  <si>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</si>
  <si>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</si>
  <si>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</si>
  <si>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</si>
  <si>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</si>
  <si>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</si>
  <si>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</si>
  <si>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</si>
  <si>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</si>
  <si>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</si>
  <si>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</si>
  <si>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</si>
  <si>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</si>
  <si>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</si>
  <si>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</si>
  <si>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</si>
  <si>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</si>
  <si>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</si>
  <si>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</si>
  <si>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</si>
  <si>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</si>
  <si>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</si>
  <si>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</si>
  <si>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</si>
  <si>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</si>
  <si>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</si>
  <si>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</si>
  <si>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</si>
  <si>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</si>
  <si>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</si>
  <si>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</si>
  <si>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</si>
  <si>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</si>
  <si>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</si>
  <si>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</si>
  <si>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</si>
  <si>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</si>
  <si>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</si>
  <si>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</si>
  <si>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</si>
  <si>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</si>
  <si>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</si>
  <si>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</si>
  <si>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</si>
  <si>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</si>
  <si>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</si>
  <si>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</si>
  <si>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</si>
  <si>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</si>
  <si>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</si>
  <si>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</si>
  <si>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</si>
  <si>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</si>
  <si>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</si>
  <si>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</si>
  <si>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</si>
  <si>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</si>
  <si>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</si>
  <si>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</si>
  <si>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</si>
  <si>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</si>
  <si>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</si>
  <si>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</si>
  <si>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</si>
  <si>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</si>
  <si>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</si>
  <si>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</si>
  <si>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</si>
  <si>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</si>
  <si>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</si>
  <si>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</si>
  <si>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</si>
  <si>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</si>
  <si>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</si>
  <si>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</si>
  <si>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</si>
  <si>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</si>
  <si>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</si>
  <si>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</si>
  <si>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</si>
  <si>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</si>
  <si>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</si>
  <si>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</si>
  <si>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</si>
  <si>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</si>
  <si>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</si>
  <si>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</si>
  <si>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</si>
  <si>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</si>
  <si>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</si>
  <si>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</si>
  <si>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</si>
  <si>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</si>
  <si>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</si>
  <si>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</si>
  <si>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</si>
  <si>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</si>
  <si>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</si>
  <si>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</si>
  <si>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</si>
  <si>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</si>
  <si>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</si>
  <si>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</si>
  <si>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</si>
  <si>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</si>
  <si>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</si>
  <si>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</si>
  <si>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</si>
  <si>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</si>
  <si>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</si>
  <si>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</si>
  <si>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</si>
  <si>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</si>
  <si>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</si>
  <si>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</si>
  <si>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</si>
  <si>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</si>
  <si>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</si>
  <si>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</si>
  <si>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</si>
  <si>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</si>
  <si>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</si>
  <si>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</si>
  <si>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</si>
  <si>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</si>
  <si>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</si>
  <si>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</si>
  <si>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</si>
  <si>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</si>
  <si>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</si>
  <si>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</si>
  <si>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</si>
  <si>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</si>
  <si>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</si>
  <si>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</si>
  <si>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</si>
  <si>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</si>
  <si>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</si>
  <si>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</si>
  <si>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</si>
  <si>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</si>
  <si>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</si>
  <si>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</si>
  <si>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</si>
  <si>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</si>
  <si>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</si>
  <si>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</si>
  <si>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</si>
  <si>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</si>
  <si>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</si>
  <si>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</si>
  <si>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</si>
  <si>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</si>
  <si>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</si>
  <si>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</si>
  <si>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</si>
  <si>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</si>
  <si>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</si>
  <si>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</si>
  <si>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</si>
  <si>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</si>
  <si>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</si>
  <si>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</si>
  <si>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</si>
  <si>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</si>
  <si>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</si>
  <si>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</si>
  <si>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</si>
  <si>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</si>
  <si>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</si>
  <si>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</si>
  <si>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</si>
  <si>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</si>
  <si>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</si>
  <si>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</si>
  <si>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</si>
  <si>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</si>
  <si>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</si>
  <si>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</si>
  <si>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</si>
  <si>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</si>
  <si>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</si>
  <si>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</si>
  <si>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</si>
  <si>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</si>
  <si>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</si>
  <si>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</si>
  <si>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</si>
  <si>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</si>
  <si>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</si>
  <si>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</si>
  <si>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</si>
  <si>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</si>
  <si>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</si>
  <si>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</si>
  <si>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</si>
  <si>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</si>
  <si>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</si>
  <si>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</si>
  <si>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</si>
  <si>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</si>
  <si>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</si>
  <si>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</si>
  <si>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</si>
  <si>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</si>
  <si>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</si>
  <si>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</si>
  <si>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</si>
  <si>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</si>
  <si>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</si>
  <si>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</si>
  <si>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</si>
  <si>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</si>
  <si>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</si>
  <si>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</si>
  <si>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</si>
  <si>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</si>
  <si>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</si>
  <si>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</si>
  <si>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</si>
  <si>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</si>
  <si>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</si>
  <si>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</si>
  <si>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</si>
  <si>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</si>
  <si>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</si>
  <si>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</si>
  <si>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</si>
  <si>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</si>
  <si>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</si>
  <si>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</si>
  <si>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</si>
  <si>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</si>
  <si>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</si>
  <si>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</si>
  <si>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</si>
  <si>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</si>
  <si>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</si>
  <si>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</si>
  <si>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</si>
  <si>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</si>
  <si>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</si>
  <si>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</si>
  <si>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</si>
  <si>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</si>
  <si>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</si>
  <si>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</si>
  <si>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</si>
  <si>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</si>
  <si>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</si>
  <si>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</si>
  <si>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</si>
  <si>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</si>
  <si>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</si>
  <si>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</si>
  <si>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</si>
  <si>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</si>
  <si>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</si>
  <si>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</si>
  <si>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</si>
  <si>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</si>
  <si>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</si>
  <si>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</si>
  <si>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</si>
  <si>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</si>
  <si>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</si>
  <si>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</si>
  <si>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</si>
  <si>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</si>
  <si>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</si>
  <si>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</si>
  <si>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</si>
  <si>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</si>
  <si>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</si>
  <si>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</si>
  <si>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</si>
  <si>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</si>
  <si>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</si>
  <si>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</si>
  <si>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</si>
  <si>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</si>
  <si>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</si>
  <si>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</si>
  <si>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</si>
  <si>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</si>
  <si>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</si>
  <si>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</si>
  <si>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</si>
  <si>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</si>
  <si>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</si>
  <si>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</si>
  <si>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</si>
  <si>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</si>
  <si>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</si>
  <si>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</si>
  <si>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</si>
  <si>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</si>
  <si>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</si>
  <si>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</si>
  <si>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</si>
  <si>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</si>
  <si>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</si>
  <si>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</si>
  <si>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</si>
  <si>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</si>
  <si>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</si>
  <si>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</si>
  <si>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</si>
  <si>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</si>
  <si>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</si>
  <si>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</si>
  <si>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</si>
  <si>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</si>
  <si>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</si>
  <si>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</si>
  <si>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</si>
  <si>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</si>
  <si>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</si>
  <si>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</si>
  <si>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</si>
  <si>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</si>
  <si>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</si>
  <si>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</si>
  <si>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</si>
  <si>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</si>
  <si>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</si>
  <si>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</si>
  <si>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</si>
  <si>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</si>
  <si>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</si>
  <si>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</si>
  <si>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</si>
  <si>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</si>
  <si>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</si>
  <si>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</si>
  <si>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</si>
  <si>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</si>
  <si>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</si>
  <si>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</si>
  <si>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</si>
  <si>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</si>
  <si>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</si>
  <si>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</si>
  <si>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</si>
  <si>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</si>
  <si>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</si>
  <si>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</si>
  <si>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</si>
  <si>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</si>
  <si>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</si>
  <si>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</si>
  <si>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</si>
  <si>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</si>
  <si>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</si>
  <si>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</si>
  <si>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</si>
  <si>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</si>
  <si>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</si>
  <si>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</si>
  <si>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</si>
  <si>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</si>
  <si>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</si>
  <si>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</si>
  <si>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</si>
  <si>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</si>
  <si>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</si>
  <si>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</si>
  <si>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</si>
  <si>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</si>
  <si>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</si>
  <si>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</si>
  <si>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</si>
  <si>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</si>
  <si>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</si>
  <si>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</si>
  <si>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</si>
  <si>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</si>
  <si>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</si>
  <si>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</si>
  <si>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</si>
  <si>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</si>
  <si>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</si>
  <si>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</si>
  <si>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</si>
  <si>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</si>
  <si>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</si>
  <si>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</si>
  <si>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</si>
  <si>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</si>
  <si>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</si>
  <si>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</si>
  <si>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</si>
  <si>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</si>
  <si>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</si>
  <si>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</si>
  <si>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</si>
  <si>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</si>
  <si>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</si>
  <si>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</si>
  <si>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</si>
  <si>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</si>
  <si>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</si>
  <si>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</si>
  <si>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</si>
  <si>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</si>
  <si>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</si>
  <si>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</si>
  <si>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</si>
  <si>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</si>
  <si>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</si>
  <si>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</si>
  <si>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</si>
  <si>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</si>
  <si>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</si>
  <si>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</si>
  <si>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</si>
  <si>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</si>
  <si>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</si>
  <si>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</si>
  <si>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</si>
  <si>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</si>
  <si>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</si>
  <si>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</si>
  <si>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</si>
  <si>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</si>
  <si>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</si>
  <si>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</si>
  <si>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</si>
  <si>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</si>
  <si>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</si>
  <si>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</si>
  <si>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</si>
  <si>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</si>
  <si>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</si>
  <si>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</si>
  <si>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</si>
  <si>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</si>
  <si>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</si>
  <si>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</si>
  <si>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</si>
  <si>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</si>
  <si>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</si>
  <si>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</si>
  <si>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</si>
  <si>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</si>
  <si>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</si>
  <si>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</si>
  <si>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</si>
  <si>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</si>
  <si>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</si>
  <si>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</si>
  <si>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</si>
  <si>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</si>
  <si>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</si>
  <si>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</si>
  <si>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</si>
  <si>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</si>
  <si>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</si>
  <si>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</si>
  <si>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</si>
  <si>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</si>
  <si>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</si>
  <si>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</si>
  <si>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</si>
  <si>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</si>
  <si>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</si>
  <si>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</si>
  <si>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</si>
  <si>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</si>
  <si>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</si>
  <si>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</si>
  <si>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</si>
  <si>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</si>
  <si>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</si>
  <si>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</si>
  <si>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</si>
  <si>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</si>
  <si>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</si>
  <si>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</si>
  <si>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</si>
  <si>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</si>
  <si>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</si>
  <si>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</si>
  <si>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</si>
  <si>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</si>
  <si>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</si>
  <si>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</si>
  <si>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</si>
  <si>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</si>
  <si>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</si>
  <si>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</si>
  <si>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</si>
  <si>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</si>
  <si>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</si>
  <si>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</si>
  <si>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</si>
  <si>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</si>
  <si>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</si>
  <si>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</si>
  <si>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</si>
  <si>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</si>
  <si>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</si>
  <si>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</si>
  <si>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</si>
  <si>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</si>
  <si>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</si>
  <si>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</si>
  <si>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</si>
  <si>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</si>
  <si>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</si>
  <si>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</si>
  <si>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</si>
  <si>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</si>
  <si>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</si>
  <si>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</si>
  <si>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</si>
  <si>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</si>
  <si>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</si>
  <si>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</si>
  <si>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</si>
  <si>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</si>
  <si>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</si>
  <si>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</si>
  <si>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</si>
  <si>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</si>
  <si>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</si>
  <si>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</si>
  <si>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</si>
  <si>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</si>
  <si>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</si>
  <si>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</si>
  <si>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</si>
  <si>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</si>
  <si>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</si>
  <si>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</si>
  <si>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</si>
  <si>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</si>
  <si>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</si>
  <si>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</si>
  <si>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</si>
  <si>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</si>
  <si>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</si>
  <si>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</si>
  <si>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</si>
  <si>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</si>
  <si>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</si>
  <si>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</si>
  <si>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</si>
  <si>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</si>
  <si>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</si>
  <si>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</si>
  <si>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</si>
  <si>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</si>
  <si>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</si>
  <si>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</si>
  <si>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</si>
  <si>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</si>
  <si>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</si>
  <si>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</si>
  <si>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</si>
  <si>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</si>
  <si>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</si>
  <si>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</si>
  <si>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</si>
  <si>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</si>
  <si>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</si>
  <si>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</si>
  <si>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</si>
  <si>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</si>
  <si>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</si>
  <si>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</si>
  <si>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</si>
  <si>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</si>
  <si>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</si>
  <si>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</si>
  <si>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</si>
  <si>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</si>
  <si>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</si>
  <si>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</si>
  <si>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</si>
  <si>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</si>
  <si>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</si>
  <si>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</si>
  <si>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</si>
  <si>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</si>
  <si>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</si>
  <si>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</si>
  <si>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</si>
  <si>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</si>
  <si>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</si>
  <si>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</si>
  <si>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</si>
  <si>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</si>
  <si>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</si>
  <si>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</si>
  <si>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</si>
  <si>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</si>
  <si>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</si>
  <si>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</si>
  <si>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</si>
  <si>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</si>
  <si>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</si>
  <si>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</si>
  <si>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</si>
  <si>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</si>
  <si>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</si>
  <si>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</si>
  <si>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</si>
  <si>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</si>
  <si>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</si>
  <si>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</si>
  <si>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</si>
  <si>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</si>
  <si>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</si>
  <si>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</si>
  <si>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</si>
  <si>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</si>
  <si>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</si>
  <si>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</si>
  <si>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</si>
  <si>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</si>
  <si>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</si>
  <si>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</si>
  <si>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</si>
  <si>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</si>
  <si>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</si>
  <si>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</si>
  <si>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</si>
  <si>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</si>
  <si>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</si>
  <si>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</si>
  <si>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</si>
  <si>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</si>
  <si>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</si>
  <si>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</si>
  <si>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</si>
  <si>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</si>
  <si>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</si>
  <si>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</si>
  <si>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</si>
  <si>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</si>
  <si>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</si>
  <si>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</si>
  <si>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</si>
  <si>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</si>
  <si>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</si>
  <si>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</si>
  <si>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</si>
  <si>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</si>
  <si>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</si>
  <si>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</si>
  <si>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</si>
  <si>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</si>
  <si>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</si>
  <si>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</si>
  <si>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</si>
  <si>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</si>
  <si>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</si>
  <si>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</si>
  <si>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</si>
  <si>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</si>
  <si>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</si>
  <si>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</si>
  <si>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</si>
  <si>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</si>
  <si>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</si>
  <si>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</si>
  <si>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</si>
  <si>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</si>
  <si>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</si>
  <si>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</si>
  <si>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</si>
  <si>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</si>
  <si>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</si>
  <si>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</si>
  <si>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</si>
  <si>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</si>
  <si>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</si>
  <si>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</si>
  <si>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</si>
  <si>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</si>
  <si>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</si>
  <si>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</si>
  <si>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</si>
  <si>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</si>
  <si>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</si>
  <si>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</si>
  <si>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</si>
  <si>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</si>
  <si>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</si>
  <si>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</si>
  <si>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</si>
  <si>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</si>
  <si>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</si>
  <si>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</si>
  <si>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</si>
  <si>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</si>
  <si>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</si>
  <si>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</si>
  <si>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</si>
  <si>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</si>
  <si>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</si>
  <si>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</si>
  <si>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</si>
  <si>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</si>
  <si>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</si>
  <si>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</si>
  <si>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</si>
  <si>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</si>
  <si>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</si>
  <si>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</si>
  <si>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</si>
  <si>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</si>
  <si>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</si>
  <si>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</si>
  <si>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</si>
  <si>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</si>
  <si>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</si>
  <si>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</si>
  <si>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</si>
  <si>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</si>
  <si>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</si>
  <si>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</si>
  <si>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</si>
  <si>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</si>
  <si>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</si>
  <si>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</si>
  <si>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</si>
  <si>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</si>
  <si>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</si>
  <si>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</si>
  <si>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</si>
  <si>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</si>
  <si>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</si>
  <si>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</si>
  <si>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</si>
  <si>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</si>
  <si>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</si>
  <si>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</si>
  <si>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</si>
  <si>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</si>
  <si>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</si>
  <si>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</si>
  <si>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</si>
  <si>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</si>
  <si>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</si>
  <si>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</si>
  <si>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</si>
  <si>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</si>
  <si>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</si>
  <si>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</si>
  <si>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</si>
  <si>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</si>
  <si>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</si>
  <si>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</si>
  <si>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</si>
  <si>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</si>
  <si>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</si>
  <si>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</si>
  <si>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</si>
  <si>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</si>
  <si>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</si>
  <si>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</si>
  <si>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</si>
  <si>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</si>
  <si>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</si>
  <si>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</si>
  <si>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</si>
  <si>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</si>
  <si>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</si>
  <si>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</si>
  <si>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</si>
  <si>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</si>
  <si>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</si>
  <si>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</si>
  <si>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</si>
  <si>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</si>
  <si>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</si>
  <si>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</si>
  <si>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</si>
  <si>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</si>
  <si>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</si>
  <si>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</si>
  <si>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</si>
  <si>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</si>
  <si>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</si>
  <si>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</si>
  <si>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</si>
  <si>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</si>
  <si>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</si>
  <si>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</si>
  <si>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</si>
  <si>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</si>
  <si>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</si>
  <si>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</si>
  <si>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</si>
  <si>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</si>
  <si>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</si>
  <si>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</si>
  <si>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</si>
  <si>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</si>
  <si>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</si>
  <si>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</si>
  <si>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</si>
  <si>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</si>
  <si>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</si>
  <si>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</si>
  <si>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</si>
  <si>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</si>
  <si>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</si>
  <si>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</si>
  <si>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</si>
  <si>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</si>
  <si>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</si>
  <si>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</si>
  <si>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</si>
  <si>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</si>
  <si>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</si>
  <si>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</si>
  <si>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</si>
  <si>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</si>
  <si>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</si>
  <si>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</si>
  <si>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</si>
  <si>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</si>
  <si>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</si>
  <si>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</si>
  <si>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</si>
  <si>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</si>
  <si>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</si>
  <si>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</si>
  <si>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</si>
  <si>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</si>
  <si>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</si>
  <si>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</si>
  <si>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</si>
  <si>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</si>
  <si>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</si>
  <si>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</si>
  <si>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</si>
  <si>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</si>
  <si>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</si>
  <si>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</si>
  <si>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</si>
  <si>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</si>
  <si>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</si>
  <si>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</si>
  <si>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</si>
  <si>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</si>
  <si>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</si>
  <si>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</si>
  <si>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</si>
  <si>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</si>
  <si>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</si>
  <si>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</si>
  <si>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</si>
  <si>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</si>
  <si>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</si>
  <si>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</si>
  <si>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</si>
  <si>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</si>
  <si>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</si>
  <si>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</si>
  <si>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</si>
  <si>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</si>
  <si>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</si>
  <si>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</si>
  <si>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</si>
  <si>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</si>
  <si>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</si>
  <si>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</si>
  <si>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</si>
  <si>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</si>
  <si>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</si>
  <si>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</si>
  <si>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</si>
  <si>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</si>
  <si>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</si>
  <si>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</si>
  <si>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</si>
  <si>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</si>
  <si>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</si>
  <si>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</si>
  <si>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</si>
  <si>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</si>
  <si>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</si>
  <si>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</si>
  <si>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</si>
  <si>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</si>
  <si>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</si>
  <si>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</si>
  <si>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</si>
  <si>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</si>
  <si>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</si>
  <si>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</si>
  <si>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</si>
  <si>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</si>
  <si>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</si>
  <si>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</si>
  <si>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</si>
  <si>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</si>
  <si>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</si>
  <si>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</si>
  <si>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</si>
  <si>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</si>
  <si>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</si>
  <si>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</si>
  <si>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</si>
  <si>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</si>
  <si>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</si>
  <si>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</si>
  <si>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</si>
  <si>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</si>
  <si>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</si>
  <si>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</si>
  <si>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</si>
  <si>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</si>
  <si>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</si>
  <si>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</si>
  <si>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</si>
  <si>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</si>
  <si>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</si>
  <si>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</si>
  <si>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</si>
  <si>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</si>
  <si>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</si>
  <si>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</si>
  <si>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</si>
  <si>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</si>
  <si>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</si>
  <si>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</si>
  <si>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</si>
  <si>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</si>
  <si>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</si>
  <si>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</si>
  <si>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</si>
  <si>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</si>
  <si>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</si>
  <si>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</si>
  <si>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</si>
  <si>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</si>
  <si>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</si>
  <si>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</si>
  <si>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</si>
  <si>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</si>
  <si>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</si>
  <si>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</si>
  <si>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</si>
  <si>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</si>
  <si>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</si>
  <si>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</si>
  <si>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</si>
  <si>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</si>
  <si>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</si>
  <si>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</si>
  <si>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</si>
  <si>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</si>
  <si>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</si>
  <si>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</si>
  <si>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</si>
  <si>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</si>
  <si>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</si>
  <si>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</si>
  <si>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</si>
  <si>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</si>
  <si>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</si>
  <si>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</si>
  <si>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</si>
  <si>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</si>
  <si>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</si>
  <si>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</si>
  <si>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</si>
  <si>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</si>
  <si>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</si>
  <si>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</si>
  <si>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</si>
  <si>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</si>
  <si>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</si>
  <si>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</si>
  <si>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</si>
  <si>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</si>
  <si>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</si>
  <si>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</si>
  <si>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</si>
  <si>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</si>
  <si>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</si>
  <si>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</si>
  <si>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</si>
  <si>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</si>
  <si>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</si>
  <si>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</si>
  <si>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</si>
  <si>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</si>
  <si>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</si>
  <si>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</si>
  <si>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</si>
  <si>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</si>
  <si>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</si>
  <si>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</si>
  <si>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</si>
  <si>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</si>
  <si>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</si>
  <si>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</si>
  <si>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</si>
  <si>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</si>
  <si>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</si>
  <si>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</si>
  <si>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</si>
  <si>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</si>
  <si>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</si>
  <si>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</si>
  <si>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</si>
  <si>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</si>
  <si>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</si>
  <si>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</si>
  <si>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</si>
  <si>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</si>
  <si>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</si>
  <si>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</si>
  <si>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</si>
  <si>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</si>
  <si>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</si>
  <si>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</si>
  <si>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</si>
  <si>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</si>
  <si>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</si>
  <si>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</si>
  <si>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</si>
  <si>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</si>
  <si>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</si>
  <si>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</si>
  <si>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</si>
  <si>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</si>
  <si>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</si>
  <si>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</si>
  <si>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</si>
  <si>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</si>
  <si>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</si>
  <si>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</si>
  <si>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</si>
  <si>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</si>
  <si>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</si>
  <si>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</si>
  <si>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</si>
  <si>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</si>
  <si>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</si>
  <si>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</si>
  <si>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</si>
  <si>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</si>
  <si>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</si>
  <si>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</si>
  <si>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</si>
  <si>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</si>
  <si>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</si>
  <si>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</si>
  <si>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</si>
  <si>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</si>
  <si>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</si>
  <si>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</si>
  <si>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</si>
  <si>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</si>
  <si>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</si>
  <si>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</si>
  <si>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</si>
  <si>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</si>
  <si>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</si>
  <si>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</si>
  <si>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</si>
  <si>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</si>
  <si>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</si>
  <si>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</si>
  <si>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</si>
  <si>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</si>
  <si>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</si>
  <si>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</si>
  <si>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</si>
  <si>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</si>
  <si>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</si>
  <si>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</si>
  <si>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</si>
  <si>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</si>
  <si>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</si>
  <si>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</si>
  <si>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</si>
  <si>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</si>
  <si>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</si>
  <si>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</si>
  <si>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</si>
  <si>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</si>
  <si>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</si>
  <si>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</si>
  <si>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</si>
  <si>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</si>
  <si>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</si>
  <si>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</si>
  <si>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</si>
  <si>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</si>
  <si>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</si>
  <si>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</si>
  <si>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</si>
  <si>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</si>
  <si>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</si>
  <si>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</si>
  <si>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</si>
  <si>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</si>
  <si>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</si>
  <si>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</si>
  <si>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</si>
  <si>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</si>
  <si>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</si>
  <si>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</si>
  <si>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</si>
  <si>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</si>
  <si>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</si>
  <si>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</si>
  <si>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</si>
  <si>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</si>
  <si>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</si>
  <si>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</si>
  <si>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</si>
  <si>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</si>
  <si>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</si>
  <si>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</si>
  <si>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</si>
  <si>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</si>
  <si>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</si>
  <si>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</si>
  <si>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</si>
  <si>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</si>
  <si>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</si>
  <si>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</si>
  <si>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</si>
  <si>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</si>
  <si>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</si>
  <si>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</si>
  <si>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</si>
  <si>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</si>
  <si>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</si>
  <si>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</si>
  <si>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</si>
  <si>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</si>
  <si>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</si>
  <si>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</si>
  <si>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</si>
  <si>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</si>
  <si>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</si>
  <si>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</si>
  <si>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</si>
  <si>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</si>
  <si>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</si>
  <si>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</si>
  <si>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</si>
  <si>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</si>
  <si>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</si>
  <si>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</si>
  <si>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</si>
  <si>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</si>
  <si>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</si>
  <si>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</si>
  <si>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</si>
  <si>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</si>
  <si>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</si>
  <si>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</si>
  <si>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</si>
  <si>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</si>
  <si>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</si>
  <si>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</si>
  <si>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</si>
  <si>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</si>
  <si>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</si>
  <si>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</si>
  <si>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</si>
  <si>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</si>
  <si>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</si>
  <si>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</si>
  <si>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</si>
  <si>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</si>
  <si>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</si>
  <si>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</si>
  <si>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</si>
  <si>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</si>
  <si>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</si>
  <si>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</si>
  <si>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</si>
  <si>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</si>
  <si>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</si>
  <si>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</si>
  <si>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</si>
  <si>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</si>
  <si>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</si>
  <si>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</si>
  <si>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</si>
  <si>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</si>
  <si>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</si>
  <si>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</si>
  <si>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</si>
  <si>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</si>
  <si>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</si>
  <si>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</si>
  <si>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</si>
  <si>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</si>
  <si>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</si>
  <si>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</si>
  <si>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</si>
  <si>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</si>
  <si>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</si>
  <si>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</si>
  <si>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</si>
  <si>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</si>
  <si>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</si>
  <si>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</si>
  <si>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</si>
  <si>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</si>
  <si>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</si>
  <si>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</si>
  <si>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</si>
  <si>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</si>
  <si>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</si>
  <si>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</si>
  <si>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</si>
  <si>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</si>
  <si>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</si>
  <si>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</si>
  <si>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</si>
  <si>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</si>
  <si>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</si>
  <si>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</si>
  <si>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</si>
  <si>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</si>
  <si>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</si>
  <si>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</si>
  <si>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</si>
  <si>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</si>
  <si>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</si>
  <si>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</si>
  <si>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</si>
  <si>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</si>
  <si>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</si>
  <si>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</si>
  <si>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</si>
  <si>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</si>
  <si>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</si>
  <si>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</si>
  <si>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</si>
  <si>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</si>
  <si>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</si>
  <si>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</si>
  <si>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</si>
  <si>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</si>
  <si>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</si>
  <si>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</si>
  <si>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</si>
  <si>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</si>
  <si>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</si>
  <si>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</si>
  <si>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</si>
  <si>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</si>
  <si>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</si>
  <si>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</si>
  <si>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</si>
  <si>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</si>
  <si>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</si>
  <si>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</si>
  <si>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</si>
  <si>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</si>
  <si>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</si>
  <si>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</si>
  <si>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</si>
  <si>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</si>
  <si>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</si>
  <si>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</si>
  <si>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</si>
  <si>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</si>
  <si>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</si>
  <si>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</si>
  <si>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</si>
  <si>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</si>
  <si>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</si>
  <si>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</si>
  <si>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</si>
  <si>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</si>
  <si>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</si>
  <si>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</si>
  <si>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</si>
  <si>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</si>
  <si>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</si>
  <si>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</si>
  <si>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</si>
  <si>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</si>
  <si>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</si>
  <si>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</si>
  <si>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</si>
  <si>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</si>
  <si>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</si>
  <si>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</si>
  <si>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</si>
  <si>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</si>
  <si>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</si>
  <si>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</si>
  <si>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</si>
  <si>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</si>
  <si>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</si>
  <si>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</si>
  <si>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</si>
  <si>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</si>
  <si>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</si>
  <si>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</si>
  <si>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</si>
  <si>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</si>
  <si>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</si>
  <si>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</si>
  <si>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</si>
  <si>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</si>
  <si>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</si>
  <si>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</si>
  <si>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</si>
  <si>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</si>
  <si>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</si>
  <si>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</si>
  <si>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</si>
  <si>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</si>
  <si>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</si>
  <si>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</si>
  <si>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</si>
  <si>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</si>
  <si>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</si>
  <si>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</si>
  <si>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</si>
  <si>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</si>
  <si>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</si>
  <si>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</si>
  <si>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</si>
  <si>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</si>
  <si>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</si>
  <si>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</si>
  <si>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</si>
  <si>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</si>
  <si>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</si>
  <si>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</si>
  <si>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</si>
  <si>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</si>
  <si>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</si>
  <si>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</si>
  <si>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</si>
  <si>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</si>
  <si>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</si>
  <si>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</si>
  <si>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</si>
  <si>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</si>
  <si>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</si>
  <si>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</si>
  <si>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</si>
  <si>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</si>
  <si>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</si>
  <si>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</si>
  <si>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</si>
  <si>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</si>
  <si>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</si>
  <si>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</si>
  <si>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</si>
  <si>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</si>
  <si>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</si>
  <si>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</si>
  <si>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</si>
  <si>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</si>
  <si>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</si>
  <si>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</si>
  <si>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</si>
  <si>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</si>
  <si>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</si>
  <si>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</si>
  <si>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</si>
  <si>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</si>
  <si>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</si>
  <si>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</si>
  <si>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</si>
  <si>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</si>
  <si>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</si>
  <si>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</si>
  <si>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</si>
  <si>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</si>
  <si>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</si>
  <si>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</si>
  <si>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</si>
  <si>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</si>
  <si>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</si>
  <si>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</si>
  <si>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</si>
  <si>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</si>
  <si>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</si>
  <si>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</si>
  <si>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</si>
  <si>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</si>
  <si>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</si>
  <si>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</si>
  <si>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</si>
  <si>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</si>
  <si>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</si>
  <si>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</si>
  <si>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</si>
  <si>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</si>
  <si>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</si>
  <si>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</si>
  <si>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</si>
  <si>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</si>
  <si>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</si>
  <si>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</si>
  <si>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</si>
  <si>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</si>
  <si>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</si>
  <si>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</si>
  <si>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</si>
  <si>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</si>
  <si>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</si>
  <si>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</si>
  <si>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</si>
  <si>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</si>
  <si>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</si>
  <si>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</si>
  <si>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</si>
  <si>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</si>
  <si>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</si>
  <si>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</si>
  <si>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</si>
  <si>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</si>
  <si>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</si>
  <si>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</si>
  <si>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</si>
  <si>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</si>
  <si>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</si>
  <si>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</si>
  <si>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</si>
  <si>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</si>
  <si>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</si>
  <si>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</si>
  <si>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</si>
  <si>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</si>
  <si>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</si>
  <si>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</si>
  <si>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</si>
  <si>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</si>
  <si>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</si>
  <si>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</si>
  <si>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</si>
  <si>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</si>
  <si>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</si>
  <si>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</si>
  <si>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</si>
  <si>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</si>
  <si>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</si>
  <si>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</si>
  <si>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</si>
  <si>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</si>
  <si>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</si>
  <si>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</si>
  <si>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</si>
  <si>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</si>
  <si>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</si>
  <si>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</si>
  <si>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</si>
  <si>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</si>
  <si>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</si>
  <si>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</si>
  <si>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</si>
  <si>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</si>
  <si>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</si>
  <si>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</si>
  <si>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</si>
  <si>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</si>
  <si>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</si>
  <si>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</si>
  <si>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</si>
  <si>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</si>
  <si>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</si>
  <si>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</si>
  <si>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</si>
  <si>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</si>
  <si>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</si>
  <si>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</si>
  <si>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</si>
  <si>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</si>
  <si>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</si>
  <si>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</si>
  <si>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</si>
  <si>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</si>
  <si>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</si>
  <si>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</si>
  <si>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</si>
  <si>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</si>
  <si>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</si>
  <si>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</si>
  <si>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</si>
  <si>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</si>
  <si>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</si>
  <si>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</si>
  <si>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</si>
  <si>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</si>
  <si>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</si>
  <si>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</si>
  <si>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</si>
  <si>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</si>
  <si>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</si>
  <si>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</si>
  <si>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</si>
  <si>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</si>
  <si>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</si>
  <si>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</si>
  <si>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</si>
  <si>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</si>
  <si>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</si>
  <si>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</si>
  <si>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</si>
  <si>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</si>
  <si>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</si>
  <si>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</si>
  <si>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</si>
  <si>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</si>
  <si>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</si>
  <si>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</si>
  <si>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</si>
  <si>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</si>
  <si>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</si>
  <si>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</si>
  <si>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</si>
  <si>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</si>
  <si>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</si>
  <si>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</si>
  <si>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</si>
  <si>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</si>
  <si>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</si>
  <si>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</si>
  <si>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</si>
  <si>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</si>
  <si>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</si>
  <si>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</si>
  <si>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</si>
  <si>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</si>
  <si>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</si>
  <si>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</si>
  <si>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</si>
  <si>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</si>
  <si>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</si>
  <si>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</si>
  <si>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</si>
  <si>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</si>
  <si>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</si>
  <si>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</si>
  <si>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</si>
  <si>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</si>
  <si>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</si>
  <si>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</si>
  <si>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</si>
  <si>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</si>
  <si>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</si>
  <si>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</si>
  <si>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</si>
  <si>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</si>
  <si>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</si>
  <si>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</si>
  <si>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</si>
  <si>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</si>
  <si>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</si>
  <si>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</si>
  <si>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</si>
  <si>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</si>
  <si>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</si>
  <si>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</si>
  <si>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</si>
  <si>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</si>
  <si>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</si>
  <si>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</si>
  <si>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</si>
  <si>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</si>
  <si>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</si>
  <si>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</si>
  <si>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</si>
  <si>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</si>
  <si>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</si>
  <si>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</si>
  <si>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</si>
  <si>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</si>
  <si>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</si>
  <si>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</si>
  <si>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</si>
  <si>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</si>
  <si>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</si>
  <si>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</si>
  <si>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</si>
  <si>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</si>
  <si>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</si>
  <si>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</si>
  <si>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</si>
  <si>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</si>
  <si>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</si>
  <si>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</si>
  <si>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</si>
  <si>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</si>
  <si>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</si>
  <si>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</si>
  <si>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</si>
  <si>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</si>
  <si>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</si>
  <si>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</si>
  <si>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</si>
  <si>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</si>
  <si>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</si>
  <si>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</si>
  <si>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</si>
  <si>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</si>
  <si>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</si>
  <si>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</si>
  <si>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</si>
  <si>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</si>
  <si>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</si>
  <si>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</si>
  <si>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</si>
  <si>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</si>
  <si>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</si>
  <si>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</si>
  <si>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</si>
  <si>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</si>
  <si>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</si>
  <si>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</si>
  <si>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</si>
  <si>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</si>
  <si>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</si>
  <si>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</si>
  <si>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</si>
  <si>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</si>
  <si>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</si>
  <si>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</si>
  <si>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</si>
  <si>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</si>
  <si>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</si>
  <si>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</si>
  <si>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</si>
  <si>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</si>
  <si>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</si>
  <si>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</si>
  <si>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</si>
  <si>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</si>
  <si>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</si>
  <si>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</si>
  <si>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</si>
  <si>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</si>
  <si>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</si>
  <si>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</si>
  <si>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</si>
  <si>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</si>
  <si>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</si>
  <si>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</si>
  <si>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</si>
  <si>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</si>
  <si>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</si>
  <si>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</si>
  <si>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</si>
  <si>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</si>
  <si>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</si>
  <si>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</si>
  <si>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</si>
  <si>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</si>
  <si>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</si>
  <si>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</si>
  <si>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</si>
  <si>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</si>
  <si>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</si>
  <si>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</si>
  <si>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</si>
  <si>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</si>
  <si>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</si>
  <si>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</si>
  <si>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</si>
  <si>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</si>
  <si>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</si>
  <si>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</si>
  <si>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</si>
  <si>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</si>
  <si>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</si>
  <si>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</si>
  <si>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</si>
  <si>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</si>
  <si>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</si>
  <si>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</si>
  <si>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</si>
  <si>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</si>
  <si>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</si>
  <si>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</si>
  <si>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</si>
  <si>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</si>
  <si>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</si>
  <si>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</si>
  <si>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</si>
  <si>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</si>
  <si>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</si>
  <si>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</si>
  <si>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</si>
  <si>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</si>
  <si>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</si>
  <si>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</si>
  <si>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</si>
  <si>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</si>
  <si>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</si>
  <si>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</si>
  <si>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</si>
  <si>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</si>
  <si>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</si>
  <si>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</si>
  <si>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</si>
  <si>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</si>
  <si>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</si>
  <si>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</si>
  <si>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</si>
  <si>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</si>
  <si>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</si>
  <si>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</si>
  <si>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</si>
  <si>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</si>
  <si>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</si>
  <si>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</si>
  <si>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</si>
  <si>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</si>
  <si>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</si>
  <si>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</si>
  <si>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</si>
  <si>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</si>
  <si>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</si>
  <si>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</si>
  <si>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</si>
  <si>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</si>
  <si>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</si>
  <si>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</si>
  <si>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</si>
  <si>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</si>
  <si>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</si>
  <si>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</si>
  <si>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</si>
  <si>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</si>
  <si>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</si>
  <si>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</si>
  <si>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</si>
  <si>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</si>
  <si>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</si>
  <si>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</si>
  <si>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</si>
  <si>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</si>
  <si>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</si>
  <si>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</si>
  <si>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</si>
  <si>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</si>
  <si>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</si>
  <si>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</si>
  <si>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</si>
  <si>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</si>
  <si>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</si>
  <si>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</si>
  <si>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</si>
  <si>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</si>
  <si>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</si>
  <si>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</si>
  <si>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</si>
  <si>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</si>
  <si>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</si>
  <si>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</si>
  <si>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</si>
  <si>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</si>
  <si>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</si>
  <si>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</si>
  <si>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</si>
  <si>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</si>
  <si>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</si>
  <si>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</si>
  <si>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</si>
  <si>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</si>
  <si>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</si>
  <si>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</si>
  <si>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</si>
  <si>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</si>
  <si>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</si>
  <si>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</si>
  <si>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</si>
  <si>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</si>
  <si>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</si>
  <si>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</si>
  <si>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</si>
  <si>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</si>
  <si>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</si>
  <si>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</si>
  <si>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</si>
  <si>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</si>
  <si>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</si>
  <si>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</si>
  <si>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</si>
  <si>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</si>
  <si>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</si>
  <si>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</si>
  <si>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</si>
  <si>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</si>
  <si>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</si>
  <si>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</si>
  <si>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</si>
  <si>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</si>
  <si>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</si>
  <si>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</si>
  <si>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</si>
  <si>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</si>
  <si>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</si>
  <si>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</si>
  <si>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</si>
  <si>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</si>
  <si>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</si>
  <si>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</si>
  <si>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</si>
  <si>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</si>
  <si>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</si>
  <si>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</si>
  <si>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</si>
  <si>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</si>
  <si>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</si>
  <si>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</si>
  <si>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</si>
  <si>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</si>
  <si>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</si>
  <si>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</si>
  <si>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</si>
  <si>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</si>
  <si>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</si>
  <si>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</si>
  <si>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</si>
  <si>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</si>
  <si>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</si>
  <si>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</si>
  <si>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</si>
  <si>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</si>
  <si>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</si>
  <si>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</si>
  <si>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</si>
  <si>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</si>
  <si>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</si>
  <si>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</si>
  <si>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</si>
  <si>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</si>
  <si>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</si>
  <si>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</si>
  <si>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</si>
  <si>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</si>
  <si>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</si>
  <si>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</si>
  <si>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</si>
  <si>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</si>
  <si>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</si>
  <si>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</si>
  <si>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</si>
  <si>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</si>
  <si>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</si>
  <si>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</si>
  <si>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</si>
  <si>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</si>
  <si>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</si>
  <si>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</si>
  <si>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</si>
  <si>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</si>
  <si>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</si>
  <si>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</si>
  <si>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</si>
  <si>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</si>
  <si>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</si>
  <si>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</si>
  <si>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</si>
  <si>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</si>
  <si>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</si>
  <si>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</si>
  <si>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</si>
  <si>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</si>
  <si>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</si>
  <si>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</si>
  <si>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</si>
  <si>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</si>
  <si>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</si>
  <si>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</si>
  <si>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</si>
  <si>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</si>
  <si>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</si>
  <si>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</si>
  <si>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</si>
  <si>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</si>
  <si>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</si>
  <si>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</si>
  <si>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</si>
  <si>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</si>
  <si>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</si>
  <si>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</si>
  <si>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</si>
  <si>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</si>
  <si>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</si>
  <si>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</si>
  <si>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</si>
  <si>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</si>
  <si>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</si>
  <si>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</si>
  <si>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</si>
  <si>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</si>
  <si>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</si>
  <si>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</si>
  <si>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</si>
  <si>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</si>
  <si>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</si>
  <si>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</si>
  <si>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</si>
  <si>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</si>
  <si>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</si>
  <si>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</si>
  <si>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</si>
  <si>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</si>
  <si>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</si>
  <si>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</si>
  <si>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</si>
  <si>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</si>
  <si>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</si>
  <si>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</si>
  <si>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</si>
  <si>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</si>
  <si>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</si>
  <si>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</si>
  <si>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</si>
  <si>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</si>
  <si>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</si>
  <si>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</si>
  <si>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</si>
  <si>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</si>
  <si>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</si>
  <si>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</si>
  <si>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</si>
  <si>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</si>
  <si>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</si>
  <si>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</si>
  <si>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</si>
  <si>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</si>
  <si>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</si>
  <si>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</si>
  <si>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</si>
  <si>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</si>
  <si>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</si>
  <si>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</si>
  <si>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</si>
  <si>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</si>
  <si>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</si>
  <si>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</si>
  <si>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</si>
  <si>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</si>
  <si>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</si>
  <si>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</si>
  <si>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</si>
  <si>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</si>
  <si>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</si>
  <si>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</si>
  <si>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</si>
  <si>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</si>
  <si>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</si>
  <si>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</si>
  <si>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</si>
  <si>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</si>
  <si>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</si>
  <si>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</si>
  <si>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</si>
  <si>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</si>
  <si>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</si>
  <si>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</si>
  <si>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</si>
  <si>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</si>
  <si>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</si>
  <si>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</si>
  <si>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</si>
  <si>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</si>
  <si>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</si>
  <si>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</si>
  <si>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</si>
  <si>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</si>
  <si>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</si>
  <si>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</si>
  <si>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</si>
  <si>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</si>
  <si>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</si>
  <si>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</si>
  <si>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</si>
  <si>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</si>
  <si>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</si>
  <si>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</si>
  <si>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</si>
  <si>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</si>
  <si>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</si>
  <si>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</si>
  <si>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</si>
  <si>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</si>
  <si>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</si>
  <si>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</si>
  <si>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</si>
  <si>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</si>
  <si>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</si>
  <si>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</si>
  <si>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</si>
  <si>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</si>
  <si>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</si>
  <si>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</si>
  <si>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</si>
  <si>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</si>
  <si>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</si>
  <si>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</si>
  <si>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</si>
  <si>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</si>
  <si>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</si>
  <si>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</si>
  <si>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</si>
  <si>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</si>
  <si>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</si>
  <si>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</si>
  <si>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</si>
  <si>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</si>
  <si>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</si>
  <si>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</si>
  <si>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</si>
  <si>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</si>
  <si>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</si>
  <si>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</si>
  <si>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</si>
  <si>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</si>
  <si>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</si>
  <si>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</si>
  <si>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</si>
  <si>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</si>
  <si>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</si>
  <si>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</si>
  <si>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</si>
  <si>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</si>
  <si>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</si>
  <si>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</si>
  <si>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</si>
  <si>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</si>
  <si>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</si>
  <si>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</si>
  <si>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</si>
  <si>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</si>
  <si>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</si>
  <si>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</si>
  <si>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</si>
  <si>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</si>
  <si>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</si>
  <si>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</si>
  <si>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</si>
  <si>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</si>
  <si>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</si>
  <si>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</si>
  <si>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</si>
  <si>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</si>
  <si>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</si>
  <si>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</si>
  <si>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</si>
  <si>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</si>
  <si>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</si>
  <si>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</si>
  <si>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</si>
  <si>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</si>
  <si>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</si>
  <si>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</si>
  <si>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</si>
  <si>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</si>
  <si>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</si>
  <si>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</si>
  <si>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</si>
  <si>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</si>
  <si>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</si>
  <si>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</si>
  <si>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</si>
  <si>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</si>
  <si>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</si>
  <si>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</si>
  <si>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</si>
  <si>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</si>
  <si>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</si>
  <si>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</si>
  <si>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</si>
  <si>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</si>
  <si>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</si>
  <si>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</si>
  <si>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</si>
  <si>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</si>
  <si>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</si>
  <si>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</si>
  <si>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</si>
  <si>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</si>
  <si>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</si>
  <si>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</si>
  <si>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</si>
  <si>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</si>
  <si>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</si>
  <si>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</si>
  <si>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</si>
  <si>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</si>
  <si>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</si>
  <si>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</si>
  <si>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</si>
  <si>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</si>
  <si>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</si>
  <si>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</si>
  <si>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</si>
  <si>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</si>
  <si>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</si>
  <si>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</si>
  <si>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</si>
  <si>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</si>
  <si>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</si>
  <si>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</si>
  <si>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</si>
  <si>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</si>
  <si>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</si>
  <si>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</si>
  <si>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</si>
  <si>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</si>
  <si>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</si>
  <si>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</si>
  <si>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</si>
  <si>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</si>
  <si>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</si>
  <si>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</si>
  <si>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</si>
  <si>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</si>
  <si>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</si>
  <si>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</si>
  <si>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</si>
  <si>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</si>
  <si>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</si>
  <si>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</si>
  <si>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</si>
  <si>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</si>
  <si>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</si>
  <si>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</si>
  <si>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</si>
  <si>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</si>
  <si>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</si>
  <si>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</si>
  <si>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</si>
  <si>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</si>
  <si>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</si>
  <si>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</si>
  <si>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</si>
  <si>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</si>
  <si>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</si>
  <si>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</si>
  <si>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</si>
  <si>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</si>
  <si>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</si>
  <si>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</si>
  <si>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</si>
  <si>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</si>
  <si>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</si>
  <si>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</si>
  <si>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</si>
  <si>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</si>
  <si>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</si>
  <si>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</si>
  <si>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</si>
  <si>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</si>
  <si>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</si>
  <si>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</si>
  <si>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</si>
  <si>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</si>
  <si>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</si>
  <si>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</si>
  <si>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</si>
  <si>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</si>
  <si>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</si>
  <si>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</si>
  <si>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</si>
  <si>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</si>
  <si>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</si>
  <si>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</si>
  <si>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</si>
  <si>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</si>
  <si>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</si>
  <si>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</si>
  <si>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</si>
  <si>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</si>
  <si>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</si>
  <si>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</si>
  <si>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</si>
  <si>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</si>
  <si>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</si>
  <si>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</si>
  <si>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</si>
  <si>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</si>
  <si>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</si>
  <si>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</si>
  <si>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</si>
  <si>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</si>
  <si>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</si>
  <si>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</si>
  <si>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</si>
  <si>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</si>
  <si>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</si>
  <si>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</si>
  <si>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</si>
  <si>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</si>
  <si>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</si>
  <si>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</si>
  <si>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</si>
  <si>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</si>
  <si>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</si>
  <si>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</si>
  <si>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</si>
  <si>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</si>
  <si>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</si>
  <si>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</si>
  <si>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</si>
  <si>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</si>
  <si>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</si>
  <si>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</si>
  <si>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</si>
  <si>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</si>
  <si>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</si>
  <si>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</si>
  <si>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</si>
  <si>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</si>
  <si>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</si>
  <si>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</si>
  <si>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</si>
  <si>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</si>
  <si>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</si>
  <si>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</si>
  <si>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</si>
  <si>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</si>
  <si>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</si>
  <si>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</si>
  <si>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</si>
  <si>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</si>
  <si>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</si>
  <si>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</si>
  <si>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</si>
  <si>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</si>
  <si>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</si>
  <si>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</si>
  <si>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</si>
  <si>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</si>
  <si>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</si>
  <si>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</si>
  <si>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</si>
  <si>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</si>
  <si>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</si>
  <si>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</si>
  <si>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</si>
  <si>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</si>
  <si>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</si>
  <si>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</si>
  <si>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</si>
  <si>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</si>
  <si>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</si>
  <si>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</si>
  <si>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</si>
  <si>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</si>
  <si>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</si>
  <si>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</si>
  <si>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</si>
  <si>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</si>
  <si>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</si>
  <si>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</si>
  <si>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</si>
  <si>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</si>
  <si>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</si>
  <si>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</si>
  <si>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</si>
  <si>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</si>
  <si>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</si>
  <si>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</si>
  <si>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</si>
  <si>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</si>
  <si>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</si>
  <si>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</si>
  <si>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</si>
  <si>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</si>
  <si>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</si>
  <si>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</si>
  <si>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</si>
  <si>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</si>
  <si>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</si>
  <si>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</si>
  <si>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</si>
  <si>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</si>
  <si>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</si>
  <si>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</si>
  <si>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</si>
  <si>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</si>
  <si>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</si>
  <si>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</si>
  <si>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</si>
  <si>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</si>
  <si>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</si>
  <si>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</si>
  <si>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</si>
  <si>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</si>
  <si>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</si>
  <si>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</si>
  <si>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</si>
  <si>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</si>
  <si>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</si>
  <si>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</si>
  <si>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</si>
  <si>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</si>
  <si>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</si>
  <si>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</si>
  <si>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</si>
  <si>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</si>
  <si>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</si>
  <si>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</si>
  <si>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</si>
  <si>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</si>
  <si>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</si>
  <si>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</si>
  <si>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</si>
  <si>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</si>
  <si>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</si>
  <si>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</si>
  <si>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</si>
  <si>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</si>
  <si>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</si>
  <si>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</si>
  <si>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</si>
  <si>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</si>
  <si>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</si>
  <si>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</si>
  <si>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</si>
  <si>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</si>
  <si>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</si>
  <si>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</si>
  <si>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</si>
  <si>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</si>
  <si>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</si>
  <si>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</si>
  <si>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</si>
  <si>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</si>
  <si>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</si>
  <si>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</si>
  <si>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</si>
  <si>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</si>
  <si>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</si>
  <si>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</si>
  <si>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</si>
  <si>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</si>
  <si>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</si>
  <si>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</si>
  <si>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</si>
  <si>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</si>
  <si>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</si>
  <si>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</si>
  <si>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</si>
  <si>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</si>
  <si>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</si>
  <si>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</si>
  <si>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</si>
  <si>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</si>
  <si>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</si>
  <si>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</si>
  <si>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</si>
  <si>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</si>
  <si>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</si>
  <si>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</si>
  <si>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</si>
  <si>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</si>
  <si>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</si>
  <si>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</si>
  <si>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</si>
  <si>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</si>
  <si>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</si>
  <si>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</si>
  <si>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</si>
  <si>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</si>
  <si>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</si>
  <si>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</si>
  <si>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</si>
  <si>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</si>
  <si>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</si>
  <si>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</si>
  <si>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</si>
  <si>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</si>
  <si>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</si>
  <si>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</si>
  <si>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</si>
  <si>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</si>
  <si>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</si>
  <si>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</si>
  <si>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</si>
  <si>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</si>
  <si>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</si>
  <si>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</si>
  <si>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</si>
  <si>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</si>
  <si>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</si>
  <si>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</si>
  <si>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</si>
  <si>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</si>
  <si>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</si>
  <si>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</si>
  <si>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</si>
  <si>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</si>
  <si>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</si>
  <si>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</si>
  <si>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</si>
  <si>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</si>
  <si>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</si>
  <si>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</si>
  <si>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</si>
  <si>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</si>
  <si>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</si>
  <si>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</si>
  <si>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</si>
  <si>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</si>
  <si>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</si>
  <si>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</si>
  <si>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</si>
  <si>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</si>
  <si>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</si>
  <si>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</si>
  <si>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</si>
  <si>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</si>
  <si>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</si>
  <si>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</si>
  <si>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</si>
  <si>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</si>
  <si>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</si>
  <si>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</si>
  <si>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</si>
  <si>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</si>
  <si>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</si>
  <si>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</si>
  <si>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</si>
  <si>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</si>
  <si>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</si>
  <si>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</si>
  <si>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</si>
  <si>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</si>
  <si>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</si>
  <si>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</si>
  <si>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</si>
  <si>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</si>
  <si>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</si>
  <si>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</si>
  <si>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</si>
  <si>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</si>
  <si>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</si>
  <si>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</si>
  <si>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</si>
  <si>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</si>
  <si>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</si>
  <si>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</si>
  <si>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</si>
  <si>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</si>
  <si>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</si>
  <si>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</si>
  <si>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</si>
  <si>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</si>
  <si>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</si>
  <si>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</si>
  <si>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</si>
  <si>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</si>
  <si>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</si>
  <si>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</si>
  <si>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</si>
  <si>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</si>
  <si>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</si>
  <si>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</si>
  <si>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</si>
  <si>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</si>
  <si>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</si>
  <si>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</si>
  <si>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</si>
  <si>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</si>
  <si>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</si>
  <si>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</si>
  <si>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</si>
  <si>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</si>
  <si>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</si>
  <si>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</si>
  <si>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</si>
  <si>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</si>
  <si>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</si>
  <si>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</si>
  <si>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</si>
  <si>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</si>
  <si>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</si>
  <si>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</si>
  <si>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</si>
  <si>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</si>
  <si>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</si>
  <si>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</si>
  <si>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</si>
  <si>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</si>
  <si>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</si>
  <si>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</si>
  <si>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</si>
  <si>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</si>
  <si>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</si>
  <si>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</si>
  <si>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</si>
  <si>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</si>
  <si>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</si>
  <si>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</si>
  <si>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</si>
  <si>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</si>
  <si>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</si>
  <si>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</si>
  <si>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</si>
  <si>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</si>
  <si>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</si>
  <si>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</si>
  <si>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</si>
  <si>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</si>
  <si>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</si>
  <si>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</si>
  <si>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</si>
  <si>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</si>
  <si>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</si>
  <si>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</si>
  <si>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</si>
  <si>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</si>
  <si>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</si>
  <si>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</si>
  <si>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</si>
  <si>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</si>
  <si>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</si>
  <si>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</si>
  <si>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</si>
  <si>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</si>
  <si>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</si>
  <si>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</si>
  <si>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</si>
  <si>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</si>
  <si>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</si>
  <si>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</si>
  <si>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</si>
  <si>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</si>
  <si>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</si>
  <si>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</si>
  <si>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</si>
  <si>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</si>
  <si>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</si>
  <si>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</si>
  <si>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</si>
  <si>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</si>
  <si>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</si>
  <si>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</si>
  <si>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</si>
  <si>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</si>
  <si>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</si>
  <si>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</si>
  <si>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</si>
  <si>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</si>
  <si>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</si>
  <si>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</si>
  <si>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</si>
  <si>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</si>
  <si>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</si>
  <si>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</si>
  <si>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</si>
  <si>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</si>
  <si>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</si>
  <si>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</si>
  <si>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</si>
  <si>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</si>
  <si>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</si>
  <si>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</si>
  <si>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</si>
  <si>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</si>
  <si>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</si>
  <si>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</si>
  <si>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</si>
  <si>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</si>
  <si>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</si>
  <si>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</si>
  <si>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</si>
  <si>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</si>
  <si>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</si>
  <si>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</si>
  <si>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</si>
  <si>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</si>
  <si>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</si>
  <si>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</si>
  <si>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</si>
  <si>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</si>
  <si>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</si>
  <si>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</si>
  <si>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</si>
  <si>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</si>
  <si>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</si>
  <si>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</si>
  <si>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</si>
  <si>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</si>
  <si>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</si>
  <si>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</si>
  <si>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</si>
  <si>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</si>
  <si>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</si>
  <si>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</si>
  <si>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</si>
  <si>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</si>
  <si>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</si>
  <si>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</si>
  <si>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</si>
  <si>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</si>
  <si>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</si>
  <si>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</si>
  <si>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</si>
  <si>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</si>
  <si>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</si>
  <si>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</si>
  <si>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</si>
  <si>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</si>
  <si>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</si>
  <si>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</si>
  <si>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</si>
  <si>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</si>
  <si>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</si>
  <si>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</si>
  <si>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</si>
  <si>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</si>
  <si>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</si>
  <si>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</si>
  <si>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</si>
  <si>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</si>
  <si>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</si>
  <si>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</si>
  <si>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</si>
  <si>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</si>
  <si>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</si>
  <si>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</si>
  <si>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</si>
  <si>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</si>
  <si>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</si>
  <si>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</si>
  <si>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</si>
  <si>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</si>
  <si>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</si>
  <si>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</si>
  <si>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</si>
  <si>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</si>
  <si>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</si>
  <si>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</si>
  <si>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</si>
  <si>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</si>
  <si>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</si>
  <si>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</si>
  <si>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</si>
  <si>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</si>
  <si>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</si>
  <si>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</si>
  <si>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</si>
  <si>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</si>
  <si>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</si>
  <si>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</si>
  <si>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</si>
  <si>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</si>
  <si>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</si>
  <si>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</si>
  <si>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</si>
  <si>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</si>
  <si>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</si>
  <si>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</si>
  <si>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</si>
  <si>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</si>
  <si>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</si>
  <si>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</si>
  <si>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</si>
  <si>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</si>
  <si>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</si>
  <si>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</si>
  <si>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</si>
  <si>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</si>
  <si>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</si>
  <si>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</si>
  <si>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</si>
  <si>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</si>
  <si>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</si>
  <si>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</si>
  <si>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</si>
  <si>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</si>
  <si>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</si>
  <si>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</si>
  <si>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</si>
  <si>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</si>
  <si>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</si>
  <si>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</si>
  <si>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</si>
  <si>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</si>
  <si>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</si>
  <si>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</si>
  <si>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</si>
  <si>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</si>
  <si>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</si>
  <si>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</si>
  <si>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</si>
  <si>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</si>
  <si>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</si>
  <si>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</si>
  <si>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</si>
  <si>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</si>
  <si>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</si>
  <si>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</si>
  <si>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</si>
  <si>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</si>
  <si>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</si>
  <si>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</si>
  <si>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</si>
  <si>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</si>
  <si>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</si>
  <si>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</si>
  <si>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</si>
  <si>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</si>
  <si>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</si>
  <si>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</si>
  <si>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</si>
  <si>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</si>
  <si>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</si>
  <si>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</si>
  <si>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</si>
  <si>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</si>
  <si>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</si>
  <si>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</si>
  <si>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</si>
  <si>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</si>
  <si>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</si>
  <si>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</si>
  <si>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</si>
  <si>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</si>
  <si>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</si>
  <si>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</si>
  <si>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</si>
  <si>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</si>
  <si>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</si>
  <si>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</si>
  <si>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</si>
  <si>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</si>
  <si>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</si>
  <si>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</si>
  <si>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</si>
  <si>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</si>
  <si>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</si>
  <si>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</si>
  <si>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</si>
  <si>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</si>
  <si>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</si>
  <si>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</si>
  <si>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</si>
  <si>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</si>
  <si>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</si>
  <si>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</si>
  <si>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</si>
  <si>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</si>
  <si>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</si>
  <si>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</si>
  <si>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</si>
  <si>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</si>
  <si>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</si>
  <si>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</si>
  <si>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</si>
  <si>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</si>
  <si>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</si>
  <si>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</si>
  <si>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</si>
  <si>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</si>
  <si>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</si>
  <si>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</si>
  <si>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</si>
  <si>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</si>
  <si>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</si>
  <si>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</si>
  <si>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</si>
  <si>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</si>
  <si>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</si>
  <si>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</si>
  <si>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</si>
  <si>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</si>
  <si>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</si>
  <si>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</si>
  <si>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</si>
  <si>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</si>
  <si>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</si>
  <si>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</si>
  <si>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</si>
  <si>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</si>
  <si>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</si>
  <si>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</si>
  <si>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</si>
  <si>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</si>
  <si>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</si>
  <si>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</si>
  <si>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</si>
  <si>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</si>
  <si>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</si>
  <si>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</si>
  <si>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</si>
  <si>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</si>
  <si>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</si>
  <si>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</si>
  <si>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</si>
  <si>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</si>
  <si>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</si>
  <si>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</si>
  <si>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</si>
  <si>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</si>
  <si>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</si>
  <si>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</si>
  <si>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</si>
  <si>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</si>
  <si>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</si>
  <si>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</si>
  <si>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</si>
  <si>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</si>
  <si>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</si>
  <si>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</si>
  <si>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</si>
  <si>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</si>
  <si>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</si>
  <si>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</si>
  <si>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</si>
  <si>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</si>
  <si>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</si>
  <si>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</si>
  <si>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</si>
  <si>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</si>
  <si>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</si>
  <si>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</si>
  <si>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</si>
  <si>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</si>
  <si>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</si>
  <si>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</si>
  <si>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</si>
  <si>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</si>
  <si>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</si>
  <si>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</si>
  <si>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</si>
  <si>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</si>
  <si>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</si>
  <si>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</si>
  <si>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</si>
  <si>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</si>
  <si>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</si>
  <si>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</si>
  <si>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</si>
  <si>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</si>
  <si>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</si>
  <si>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</si>
  <si>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</si>
  <si>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</si>
  <si>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</si>
  <si>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</si>
  <si>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</si>
  <si>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</si>
  <si>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</si>
  <si>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</si>
  <si>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</si>
  <si>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</si>
  <si>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</si>
  <si>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</si>
  <si>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</si>
  <si>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</si>
  <si>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</si>
  <si>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</si>
  <si>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</si>
  <si>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</si>
  <si>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</si>
  <si>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</si>
  <si>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</si>
  <si>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</si>
  <si>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</si>
  <si>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</si>
  <si>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</si>
  <si>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</si>
  <si>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</si>
  <si>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</si>
  <si>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</si>
  <si>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</si>
  <si>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</si>
  <si>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</si>
  <si>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</si>
  <si>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</si>
  <si>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</si>
  <si>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</si>
  <si>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</si>
  <si>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</si>
  <si>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</si>
  <si>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</si>
  <si>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</si>
  <si>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</si>
  <si>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</si>
  <si>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</si>
  <si>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</si>
  <si>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</si>
  <si>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</si>
  <si>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</si>
  <si>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</si>
  <si>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</si>
  <si>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</si>
  <si>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</si>
  <si>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</si>
  <si>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</si>
  <si>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</si>
  <si>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</si>
  <si>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</si>
  <si>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</si>
  <si>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</si>
  <si>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</si>
  <si>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</si>
  <si>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</si>
  <si>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</si>
  <si>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</si>
  <si>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</si>
  <si>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</si>
  <si>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</si>
  <si>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</si>
  <si>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</si>
  <si>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</si>
  <si>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</si>
  <si>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</si>
  <si>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</si>
  <si>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</si>
  <si>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</si>
  <si>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</si>
  <si>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</si>
  <si>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</si>
  <si>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</si>
  <si>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</si>
  <si>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</si>
  <si>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</si>
  <si>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</si>
  <si>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</si>
  <si>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</si>
  <si>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</si>
  <si>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</si>
  <si>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</si>
  <si>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</si>
  <si>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</si>
  <si>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</si>
  <si>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</si>
  <si>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</si>
  <si>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</si>
  <si>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</si>
  <si>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</si>
  <si>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</si>
  <si>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</si>
  <si>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</si>
  <si>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</si>
  <si>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</si>
  <si>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</si>
  <si>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</si>
  <si>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</si>
  <si>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</si>
  <si>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</si>
  <si>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</si>
  <si>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</si>
  <si>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</si>
  <si>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</si>
  <si>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</si>
  <si>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</si>
  <si>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</si>
  <si>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</si>
  <si>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</si>
  <si>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</si>
  <si>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</si>
  <si>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</si>
  <si>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</si>
  <si>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</si>
  <si>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</si>
  <si>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</si>
  <si>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</si>
  <si>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</si>
  <si>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</si>
  <si>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</si>
  <si>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</si>
  <si>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</si>
  <si>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</si>
  <si>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</si>
  <si>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</si>
  <si>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</si>
  <si>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</si>
  <si>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</si>
  <si>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</si>
  <si>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</si>
  <si>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</si>
  <si>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</si>
  <si>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</si>
  <si>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</si>
  <si>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</si>
  <si>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</si>
  <si>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</si>
  <si>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</si>
  <si>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</si>
  <si>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</si>
  <si>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</si>
  <si>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</si>
  <si>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</si>
  <si>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</si>
  <si>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</si>
  <si>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</si>
  <si>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</si>
  <si>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</si>
  <si>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</si>
  <si>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</si>
  <si>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</si>
  <si>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</si>
  <si>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</si>
  <si>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</si>
  <si>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</si>
  <si>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</si>
  <si>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</si>
  <si>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</si>
  <si>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</si>
  <si>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</si>
  <si>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</si>
  <si>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</si>
  <si>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</si>
  <si>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</si>
  <si>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</si>
  <si>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</si>
  <si>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</si>
  <si>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</si>
  <si>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</si>
  <si>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</si>
  <si>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</si>
  <si>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</si>
  <si>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</si>
  <si>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</si>
  <si>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</si>
  <si>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</si>
  <si>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</si>
  <si>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</si>
  <si>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</si>
  <si>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</si>
  <si>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</si>
  <si>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</si>
  <si>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</si>
  <si>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</si>
  <si>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</si>
  <si>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</si>
  <si>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</si>
  <si>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</si>
  <si>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</si>
  <si>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</si>
  <si>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</si>
  <si>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</si>
  <si>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</si>
  <si>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</si>
  <si>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</si>
  <si>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</si>
  <si>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</si>
  <si>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</si>
  <si>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</si>
  <si>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</si>
  <si>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</si>
  <si>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</si>
  <si>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</si>
  <si>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</si>
  <si>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</si>
  <si>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</si>
  <si>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</si>
  <si>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</si>
  <si>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</si>
  <si>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</si>
  <si>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</si>
  <si>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</si>
  <si>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</si>
  <si>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</si>
  <si>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</si>
  <si>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</si>
  <si>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</si>
  <si>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</si>
  <si>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</si>
  <si>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</si>
  <si>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</si>
  <si>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</si>
  <si>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</si>
  <si>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</si>
  <si>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</si>
  <si>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</si>
  <si>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</si>
  <si>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</si>
  <si>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</si>
  <si>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</si>
  <si>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</si>
  <si>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</si>
  <si>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</si>
  <si>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</si>
  <si>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</si>
  <si>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</si>
  <si>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</si>
  <si>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</si>
  <si>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</si>
  <si>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</si>
  <si>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</si>
  <si>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</si>
  <si>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</si>
  <si>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</si>
  <si>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</si>
  <si>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</si>
  <si>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</si>
  <si>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</si>
  <si>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</si>
  <si>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</si>
  <si>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</si>
  <si>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</si>
  <si>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</si>
  <si>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</si>
  <si>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</si>
  <si>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</si>
  <si>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</si>
  <si>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</si>
  <si>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</si>
  <si>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</si>
  <si>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</si>
  <si>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</si>
  <si>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</si>
  <si>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</si>
  <si>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</si>
  <si>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</si>
  <si>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</si>
  <si>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</si>
  <si>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</si>
  <si>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</si>
  <si>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</si>
  <si>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</si>
  <si>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</si>
  <si>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</si>
  <si>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</si>
  <si>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</si>
  <si>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</si>
  <si>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</si>
  <si>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</si>
  <si>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</si>
  <si>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</si>
  <si>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</si>
  <si>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</si>
  <si>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</si>
  <si>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</si>
  <si>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</si>
  <si>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</si>
  <si>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</si>
  <si>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</si>
  <si>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</si>
  <si>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</si>
  <si>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</si>
  <si>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</si>
  <si>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</si>
  <si>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</si>
  <si>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</si>
  <si>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</si>
  <si>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</si>
  <si>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</si>
  <si>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</si>
  <si>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</si>
  <si>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</si>
  <si>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</si>
  <si>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</si>
  <si>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</si>
  <si>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</si>
  <si>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</si>
  <si>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</si>
  <si>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</si>
  <si>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</si>
  <si>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</si>
  <si>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</si>
  <si>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</si>
  <si>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</si>
  <si>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</si>
  <si>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</si>
  <si>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</si>
  <si>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</si>
  <si>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</si>
  <si>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</si>
  <si>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</si>
  <si>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</si>
  <si>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</si>
  <si>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</si>
  <si>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</si>
  <si>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</si>
  <si>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</si>
  <si>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</si>
  <si>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</si>
  <si>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</si>
  <si>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</si>
  <si>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</si>
  <si>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</si>
  <si>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</si>
  <si>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</si>
  <si>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</si>
  <si>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</si>
  <si>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</si>
  <si>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</si>
  <si>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</si>
  <si>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</si>
  <si>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</si>
  <si>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</si>
  <si>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</si>
  <si>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</si>
  <si>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</si>
  <si>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</si>
  <si>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</si>
  <si>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</si>
  <si>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</si>
  <si>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</si>
  <si>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</si>
  <si>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</si>
  <si>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</si>
  <si>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</si>
  <si>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</si>
  <si>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</si>
  <si>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</si>
  <si>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</si>
  <si>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</si>
  <si>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</si>
  <si>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</si>
  <si>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</si>
  <si>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</si>
  <si>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</si>
  <si>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</si>
  <si>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</si>
  <si>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</si>
  <si>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</si>
  <si>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</si>
  <si>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</si>
  <si>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</si>
  <si>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</si>
  <si>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</si>
  <si>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</si>
  <si>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</si>
  <si>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</si>
  <si>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</si>
  <si>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</si>
  <si>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</si>
  <si>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</si>
  <si>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</si>
  <si>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</si>
  <si>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</si>
  <si>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</si>
  <si>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</si>
  <si>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</si>
  <si>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</si>
  <si>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</si>
  <si>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</si>
  <si>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</si>
  <si>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</si>
  <si>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</si>
  <si>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</si>
  <si>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</si>
  <si>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</si>
  <si>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</si>
  <si>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</si>
  <si>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</si>
  <si>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</si>
  <si>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</si>
  <si>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</si>
  <si>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</si>
  <si>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</si>
  <si>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</si>
  <si>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</si>
  <si>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</si>
  <si>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</si>
  <si>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</si>
  <si>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</si>
  <si>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</si>
  <si>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</si>
  <si>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</si>
  <si>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</si>
  <si>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</si>
  <si>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</si>
  <si>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</si>
  <si>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</si>
  <si>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</si>
  <si>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</si>
  <si>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</si>
  <si>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</si>
  <si>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</si>
  <si>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</si>
  <si>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</si>
  <si>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</si>
  <si>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</si>
  <si>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</si>
  <si>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</si>
  <si>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</si>
  <si>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</si>
  <si>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</si>
  <si>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</si>
  <si>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</si>
  <si>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</si>
  <si>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</si>
  <si>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</si>
  <si>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</si>
  <si>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</si>
  <si>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</si>
  <si>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</si>
  <si>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</si>
  <si>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</si>
  <si>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</si>
  <si>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</si>
  <si>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</si>
  <si>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</si>
  <si>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</si>
  <si>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</si>
  <si>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</si>
  <si>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</si>
  <si>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</si>
  <si>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</si>
  <si>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</si>
  <si>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</si>
  <si>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</si>
  <si>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</si>
  <si>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</si>
  <si>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</si>
  <si>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</si>
  <si>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</si>
  <si>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</si>
  <si>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</si>
  <si>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</si>
  <si>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</si>
  <si>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</si>
  <si>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</si>
  <si>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</si>
  <si>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</si>
  <si>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</si>
  <si>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</si>
  <si>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</si>
  <si>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</si>
  <si>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</si>
  <si>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</si>
  <si>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</si>
  <si>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</si>
  <si>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</si>
  <si>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</si>
  <si>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</si>
  <si>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</si>
  <si>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</si>
  <si>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</si>
  <si>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</si>
  <si>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</si>
  <si>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</si>
  <si>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</si>
  <si>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</si>
  <si>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</si>
  <si>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</si>
  <si>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</si>
  <si>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</si>
  <si>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</si>
  <si>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</si>
  <si>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</si>
  <si>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</si>
  <si>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</si>
  <si>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</si>
  <si>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</si>
  <si>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</si>
  <si>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</si>
  <si>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</si>
  <si>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</si>
  <si>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</si>
  <si>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</si>
  <si>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</si>
  <si>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</si>
  <si>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</si>
  <si>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</si>
  <si>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</si>
  <si>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</si>
  <si>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</si>
  <si>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</si>
  <si>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</si>
  <si>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</si>
  <si>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</si>
  <si>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</si>
  <si>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</si>
  <si>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</si>
  <si>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</si>
  <si>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</si>
  <si>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</si>
  <si>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</si>
  <si>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</si>
  <si>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</si>
  <si>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</si>
  <si>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</si>
  <si>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</si>
  <si>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</si>
  <si>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</si>
  <si>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</si>
  <si>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</si>
  <si>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</si>
  <si>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</si>
  <si>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</si>
  <si>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</si>
  <si>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</si>
  <si>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</si>
  <si>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</si>
  <si>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</si>
  <si>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</si>
  <si>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</si>
  <si>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</si>
  <si>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</si>
  <si>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</si>
  <si>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</si>
  <si>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</si>
  <si>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</si>
  <si>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</si>
  <si>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</si>
  <si>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</si>
  <si>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</si>
  <si>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</si>
  <si>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</si>
  <si>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</si>
  <si>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</si>
  <si>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</si>
  <si>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</si>
  <si>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</si>
  <si>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</si>
  <si>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</si>
  <si>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</si>
  <si>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</si>
  <si>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</si>
  <si>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</si>
  <si>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</si>
  <si>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</si>
  <si>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</si>
  <si>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</si>
  <si>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</si>
  <si>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</si>
  <si>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</si>
  <si>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</si>
  <si>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</si>
  <si>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</si>
  <si>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</si>
  <si>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</si>
  <si>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</si>
  <si>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</si>
  <si>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</si>
  <si>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</si>
  <si>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</si>
  <si>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</si>
  <si>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</si>
  <si>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</si>
  <si>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</si>
  <si>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</si>
  <si>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</si>
  <si>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</si>
  <si>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</si>
  <si>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</si>
  <si>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</si>
  <si>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</si>
  <si>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</si>
  <si>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</si>
  <si>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</si>
  <si>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</si>
  <si>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</si>
  <si>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</si>
  <si>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</si>
  <si>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</si>
  <si>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</si>
  <si>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</si>
  <si>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</si>
  <si>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</si>
  <si>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</si>
  <si>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</si>
  <si>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</si>
  <si>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</si>
  <si>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</si>
  <si>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</si>
  <si>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</si>
  <si>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</si>
  <si>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</si>
  <si>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</si>
  <si>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</si>
  <si>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</si>
  <si>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</si>
  <si>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</si>
  <si>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</si>
  <si>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</si>
  <si>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</si>
  <si>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</si>
  <si>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</si>
  <si>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</si>
  <si>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</si>
  <si>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</si>
  <si>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</si>
  <si>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</si>
  <si>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</si>
  <si>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</si>
  <si>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</si>
  <si>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</si>
  <si>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</si>
  <si>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</si>
  <si>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</si>
  <si>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</si>
  <si>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</si>
  <si>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</si>
  <si>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</si>
  <si>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</si>
  <si>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</si>
  <si>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</si>
  <si>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</si>
  <si>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</si>
  <si>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</si>
  <si>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</si>
  <si>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</si>
  <si>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</si>
  <si>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</si>
  <si>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</si>
  <si>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</si>
  <si>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</si>
  <si>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</si>
  <si>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</si>
  <si>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</si>
  <si>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</si>
  <si>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</si>
  <si>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</si>
  <si>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</si>
  <si>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</si>
  <si>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</si>
  <si>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</si>
  <si>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</si>
  <si>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</si>
  <si>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</si>
  <si>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</si>
  <si>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</si>
  <si>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</si>
  <si>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</si>
  <si>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</si>
  <si>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</si>
  <si>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</si>
  <si>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</si>
  <si>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</si>
  <si>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</si>
  <si>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</si>
  <si>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</si>
  <si>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</si>
  <si>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</si>
  <si>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</si>
  <si>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</si>
  <si>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</si>
  <si>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</si>
  <si>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</si>
  <si>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</si>
  <si>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</si>
  <si>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</si>
  <si>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</si>
  <si>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</si>
  <si>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</si>
  <si>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</si>
  <si>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</si>
  <si>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</si>
  <si>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</si>
  <si>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</si>
  <si>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</si>
  <si>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</si>
  <si>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</si>
  <si>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</si>
  <si>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</si>
  <si>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</si>
  <si>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</si>
  <si>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</si>
  <si>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</si>
  <si>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</si>
  <si>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</si>
  <si>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</si>
  <si>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</si>
  <si>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</si>
  <si>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</si>
  <si>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</si>
  <si>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</si>
  <si>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</si>
  <si>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</si>
  <si>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</si>
  <si>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</si>
  <si>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</si>
  <si>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</si>
  <si>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</si>
  <si>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</si>
  <si>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</si>
  <si>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</si>
  <si>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</si>
  <si>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</si>
  <si>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</si>
  <si>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</si>
  <si>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</si>
  <si>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</si>
  <si>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</si>
  <si>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</si>
  <si>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</si>
  <si>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</si>
  <si>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</si>
  <si>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</si>
  <si>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</si>
  <si>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</si>
  <si>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</si>
  <si>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</si>
  <si>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</si>
  <si>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</si>
  <si>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</si>
  <si>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</si>
  <si>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</si>
  <si>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</si>
  <si>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</si>
  <si>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</si>
  <si>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</si>
  <si>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</si>
  <si>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</si>
  <si>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</si>
  <si>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</si>
  <si>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</si>
  <si>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</si>
  <si>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</si>
  <si>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</si>
  <si>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</si>
  <si>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</si>
  <si>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</si>
  <si>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</si>
  <si>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</si>
  <si>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</si>
  <si>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</si>
  <si>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</si>
  <si>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</si>
  <si>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</si>
  <si>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</si>
  <si>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</si>
  <si>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</si>
  <si>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</si>
  <si>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</si>
  <si>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</si>
  <si>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</si>
  <si>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</si>
  <si>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</si>
  <si>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</si>
  <si>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</si>
  <si>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</si>
  <si>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</si>
  <si>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</si>
  <si>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</si>
  <si>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</si>
  <si>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</si>
  <si>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</si>
  <si>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</si>
  <si>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</si>
  <si>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</si>
  <si>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</si>
  <si>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</si>
  <si>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</si>
  <si>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</si>
  <si>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</si>
  <si>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</si>
  <si>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</si>
  <si>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</si>
  <si>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</si>
  <si>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</si>
  <si>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</si>
  <si>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</si>
  <si>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</si>
  <si>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</si>
  <si>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</si>
  <si>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</si>
  <si>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</si>
  <si>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</si>
  <si>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</si>
  <si>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</si>
  <si>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</si>
  <si>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</si>
  <si>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</si>
  <si>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</si>
  <si>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</si>
  <si>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</si>
  <si>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</si>
  <si>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</si>
  <si>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</si>
  <si>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</si>
  <si>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</si>
  <si>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</si>
  <si>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</si>
  <si>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</si>
  <si>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</si>
  <si>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</si>
  <si>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</si>
  <si>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</si>
  <si>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</si>
  <si>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</si>
  <si>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</si>
  <si>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</si>
  <si>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</si>
  <si>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</si>
  <si>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</si>
  <si>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</si>
  <si>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</si>
  <si>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</si>
  <si>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</si>
  <si>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</si>
  <si>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</si>
  <si>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</si>
  <si>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</si>
  <si>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</si>
  <si>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</si>
  <si>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</si>
  <si>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</si>
  <si>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</si>
  <si>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</si>
  <si>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</si>
  <si>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</si>
  <si>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</si>
  <si>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</si>
  <si>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</si>
  <si>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</si>
  <si>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</si>
  <si>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</si>
  <si>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</si>
  <si>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</si>
  <si>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</si>
  <si>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</si>
  <si>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</si>
  <si>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</si>
  <si>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</si>
  <si>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</si>
  <si>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</si>
  <si>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</si>
  <si>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</si>
  <si>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</si>
  <si>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</si>
  <si>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</si>
  <si>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</si>
  <si>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</si>
  <si>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</si>
  <si>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</si>
  <si>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</si>
  <si>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</si>
  <si>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</si>
  <si>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</si>
  <si>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</si>
  <si>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</si>
  <si>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</si>
  <si>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</si>
  <si>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</si>
  <si>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</si>
  <si>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</si>
  <si>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</si>
  <si>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</si>
  <si>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</si>
  <si>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</si>
  <si>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</si>
  <si>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</si>
  <si>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</si>
  <si>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</si>
  <si>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</si>
  <si>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</si>
  <si>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</si>
  <si>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</si>
  <si>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</si>
  <si>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</si>
  <si>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</si>
  <si>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</si>
  <si>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</si>
  <si>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</si>
  <si>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</si>
  <si>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</si>
  <si>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</si>
  <si>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</si>
  <si>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</si>
  <si>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</si>
  <si>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</si>
  <si>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</si>
  <si>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</si>
  <si>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</si>
  <si>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</si>
  <si>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</si>
  <si>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</si>
  <si>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</si>
  <si>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</si>
  <si>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</si>
  <si>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</si>
  <si>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</si>
  <si>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</si>
  <si>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</si>
  <si>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</si>
  <si>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</si>
  <si>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</si>
  <si>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</si>
  <si>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</si>
  <si>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</si>
  <si>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</si>
  <si>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</si>
  <si>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</si>
  <si>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</si>
  <si>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</si>
  <si>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</si>
  <si>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</si>
  <si>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</si>
  <si>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</si>
  <si>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</si>
  <si>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</si>
  <si>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</si>
  <si>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</si>
  <si>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</si>
  <si>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</si>
  <si>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</si>
  <si>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</si>
  <si>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</si>
  <si>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</si>
  <si>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</si>
  <si>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</si>
  <si>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</si>
  <si>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</si>
  <si>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</si>
  <si>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</si>
  <si>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</si>
  <si>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</si>
  <si>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</si>
  <si>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</si>
  <si>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</si>
  <si>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</si>
  <si>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</si>
  <si>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</si>
  <si>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</si>
  <si>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</si>
  <si>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</si>
  <si>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</si>
  <si>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</si>
  <si>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</si>
  <si>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</si>
  <si>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</si>
  <si>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</si>
  <si>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</si>
  <si>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</si>
  <si>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</si>
  <si>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</si>
  <si>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</si>
  <si>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</si>
  <si>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</si>
  <si>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</si>
  <si>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</si>
  <si>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</si>
  <si>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</si>
  <si>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</si>
  <si>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</si>
  <si>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</si>
  <si>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</si>
  <si>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</si>
  <si>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</si>
  <si>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</si>
  <si>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</si>
  <si>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</si>
  <si>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</si>
  <si>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</si>
  <si>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</si>
  <si>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</si>
  <si>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</si>
  <si>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</si>
  <si>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</si>
  <si>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</si>
  <si>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</si>
  <si>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</si>
  <si>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</si>
  <si>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</si>
  <si>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</si>
  <si>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</si>
  <si>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</si>
  <si>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</si>
  <si>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</si>
  <si>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</si>
  <si>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</si>
  <si>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</si>
  <si>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</si>
  <si>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</si>
  <si>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</si>
  <si>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</si>
  <si>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</si>
  <si>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</si>
  <si>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</si>
  <si>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</si>
  <si>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</si>
  <si>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</si>
  <si>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</si>
  <si>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</si>
  <si>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</si>
  <si>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</si>
  <si>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</si>
  <si>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</si>
  <si>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</si>
  <si>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</si>
  <si>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</si>
  <si>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</si>
  <si>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</si>
  <si>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</si>
  <si>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</si>
  <si>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</si>
  <si>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</si>
  <si>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</si>
  <si>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</si>
  <si>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</si>
  <si>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</si>
  <si>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</si>
  <si>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</si>
  <si>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</si>
  <si>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</si>
  <si>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</si>
  <si>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</si>
  <si>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</si>
  <si>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</si>
  <si>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</si>
  <si>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</si>
  <si>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</si>
  <si>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</si>
  <si>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</si>
  <si>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</si>
  <si>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</si>
  <si>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</si>
  <si>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</si>
  <si>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</si>
  <si>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</si>
  <si>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</si>
  <si>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</si>
  <si>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</si>
  <si>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</si>
  <si>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</si>
  <si>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</si>
  <si>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</si>
  <si>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</si>
  <si>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</si>
  <si>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</si>
  <si>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</si>
  <si>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</si>
  <si>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</si>
  <si>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</si>
  <si>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</si>
  <si>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</si>
  <si>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</si>
  <si>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</si>
  <si>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</si>
  <si>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</si>
  <si>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</si>
  <si>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</si>
  <si>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</si>
  <si>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</si>
  <si>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</si>
  <si>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</si>
  <si>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</si>
  <si>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</si>
  <si>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</si>
  <si>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</si>
  <si>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</si>
  <si>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</si>
  <si>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</si>
  <si>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</si>
  <si>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</si>
  <si>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</si>
  <si>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</si>
  <si>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</si>
  <si>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</si>
  <si>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</si>
  <si>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</si>
  <si>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</si>
  <si>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</si>
  <si>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</si>
  <si>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</si>
  <si>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</si>
  <si>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</si>
  <si>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</si>
  <si>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</si>
  <si>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</si>
  <si>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</si>
  <si>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</si>
  <si>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</si>
  <si>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</si>
  <si>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</si>
  <si>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</si>
  <si>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</si>
  <si>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</si>
  <si>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</si>
  <si>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</si>
  <si>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</si>
  <si>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</si>
  <si>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</si>
  <si>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</si>
  <si>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</si>
  <si>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</si>
  <si>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</si>
  <si>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</si>
  <si>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</si>
  <si>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</si>
  <si>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</si>
  <si>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</si>
  <si>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</si>
  <si>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</si>
  <si>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</si>
  <si>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</si>
  <si>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</si>
  <si>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</si>
  <si>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</si>
  <si>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</si>
  <si>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</si>
  <si>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</si>
  <si>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</si>
  <si>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</si>
  <si>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</si>
  <si>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</si>
  <si>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</si>
  <si>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</si>
  <si>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</si>
  <si>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</si>
  <si>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</si>
  <si>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</si>
  <si>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</si>
  <si>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</si>
  <si>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</si>
  <si>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</si>
  <si>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</si>
  <si>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</si>
  <si>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</si>
  <si>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</si>
  <si>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</si>
  <si>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</si>
  <si>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</si>
  <si>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</si>
  <si>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</si>
  <si>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</si>
  <si>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</si>
  <si>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</si>
  <si>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</si>
  <si>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</si>
  <si>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</si>
  <si>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</si>
  <si>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</si>
  <si>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</si>
  <si>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</si>
  <si>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</si>
  <si>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</si>
  <si>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</si>
  <si>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</si>
  <si>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</si>
  <si>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</si>
  <si>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</si>
  <si>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</si>
  <si>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</si>
  <si>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</si>
  <si>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</si>
  <si>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</si>
  <si>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</si>
  <si>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</si>
  <si>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</si>
  <si>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</si>
  <si>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</si>
  <si>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</si>
  <si>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</si>
  <si>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</si>
  <si>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</si>
  <si>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</si>
  <si>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</si>
  <si>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</si>
  <si>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</si>
  <si>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</si>
  <si>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</si>
  <si>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</si>
  <si>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</si>
  <si>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</si>
  <si>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</si>
  <si>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</si>
  <si>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</si>
  <si>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</si>
  <si>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</si>
  <si>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</si>
  <si>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</si>
  <si>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</si>
  <si>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</si>
  <si>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</si>
  <si>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</si>
  <si>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</si>
  <si>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</si>
  <si>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</si>
  <si>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</si>
  <si>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</si>
  <si>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</si>
  <si>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</si>
  <si>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</si>
  <si>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</si>
  <si>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</si>
  <si>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</si>
  <si>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</si>
  <si>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</si>
  <si>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</si>
  <si>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</si>
  <si>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</si>
  <si>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</si>
  <si>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</si>
  <si>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</si>
  <si>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</si>
  <si>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</si>
  <si>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</si>
  <si>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</si>
  <si>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</si>
  <si>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</si>
  <si>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</si>
  <si>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</si>
  <si>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</si>
  <si>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</si>
  <si>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</si>
  <si>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</si>
  <si>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</si>
  <si>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</si>
  <si>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</si>
  <si>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</si>
  <si>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</si>
  <si>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</si>
  <si>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</si>
  <si>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</si>
  <si>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</si>
  <si>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</si>
  <si>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</si>
  <si>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</si>
  <si>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</si>
  <si>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</si>
  <si>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</si>
  <si>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</si>
  <si>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</si>
  <si>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</si>
  <si>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</si>
  <si>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</si>
  <si>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</si>
  <si>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</si>
  <si>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</si>
  <si>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</si>
  <si>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</si>
  <si>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</si>
  <si>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</si>
  <si>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</si>
  <si>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</si>
  <si>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</si>
  <si>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</si>
  <si>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</si>
  <si>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</si>
  <si>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</si>
  <si>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</si>
  <si>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</si>
  <si>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</si>
  <si>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</si>
  <si>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</si>
  <si>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</si>
  <si>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</si>
  <si>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</si>
  <si>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</si>
  <si>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</si>
  <si>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</si>
  <si>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</si>
  <si>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</si>
  <si>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</si>
  <si>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</si>
  <si>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</si>
  <si>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</si>
  <si>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</si>
  <si>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</si>
  <si>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</si>
  <si>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</si>
  <si>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</si>
  <si>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</si>
  <si>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</si>
  <si>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</si>
  <si>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</si>
  <si>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</si>
  <si>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</si>
  <si>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</si>
  <si>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</si>
  <si>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</si>
  <si>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</si>
  <si>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</si>
  <si>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</si>
  <si>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</si>
  <si>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</si>
  <si>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</si>
  <si>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</si>
  <si>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</si>
  <si>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</si>
  <si>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</si>
  <si>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</si>
  <si>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</si>
  <si>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</si>
  <si>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</si>
  <si>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</si>
  <si>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</si>
  <si>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</si>
  <si>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</si>
  <si>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</si>
  <si>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</si>
  <si>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</si>
  <si>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</si>
  <si>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</si>
  <si>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</si>
  <si>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</si>
  <si>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</si>
  <si>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</si>
  <si>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</si>
  <si>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</si>
  <si>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</si>
  <si>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</si>
  <si>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</si>
  <si>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</si>
  <si>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</si>
  <si>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</si>
  <si>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</si>
  <si>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</si>
  <si>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</si>
  <si>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</si>
  <si>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</si>
  <si>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</si>
  <si>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</si>
  <si>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</si>
  <si>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</si>
  <si>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</si>
  <si>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</si>
  <si>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</si>
  <si>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</si>
  <si>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</si>
  <si>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</si>
  <si>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</si>
  <si>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</si>
  <si>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</si>
  <si>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</si>
  <si>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</si>
  <si>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</si>
  <si>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</si>
  <si>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</si>
  <si>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</si>
  <si>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</si>
  <si>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</si>
  <si>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</si>
  <si>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</si>
  <si>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</si>
  <si>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</si>
  <si>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</si>
  <si>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</si>
  <si>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</si>
  <si>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</si>
  <si>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</si>
  <si>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</si>
  <si>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</si>
  <si>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</si>
  <si>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</si>
  <si>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</si>
  <si>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</si>
  <si>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</si>
  <si>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</si>
  <si>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</si>
  <si>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</si>
  <si>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</si>
  <si>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</si>
  <si>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</si>
  <si>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</si>
  <si>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</si>
  <si>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</si>
  <si>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</si>
  <si>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</si>
  <si>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</si>
  <si>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</si>
  <si>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</si>
  <si>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</si>
  <si>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</si>
  <si>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</si>
  <si>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</si>
  <si>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</si>
  <si>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</si>
  <si>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</si>
  <si>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</si>
  <si>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</si>
  <si>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</si>
  <si>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</si>
  <si>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</si>
  <si>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</si>
  <si>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</si>
  <si>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</si>
  <si>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</si>
  <si>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</si>
  <si>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</si>
  <si>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</si>
  <si>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</si>
  <si>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</si>
  <si>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</si>
  <si>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</si>
  <si>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</si>
  <si>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</si>
  <si>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</si>
  <si>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</si>
  <si>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</si>
  <si>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</si>
  <si>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</si>
  <si>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</si>
  <si>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</si>
  <si>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</si>
  <si>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</si>
  <si>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</si>
  <si>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</si>
  <si>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</si>
  <si>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</si>
  <si>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</si>
  <si>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</si>
  <si>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</si>
  <si>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</si>
  <si>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</si>
  <si>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</si>
  <si>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</si>
  <si>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</si>
  <si>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</si>
  <si>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</si>
  <si>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</si>
  <si>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</si>
  <si>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</si>
  <si>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</si>
  <si>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</si>
  <si>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</si>
  <si>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</si>
  <si>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</si>
  <si>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</si>
  <si>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</si>
  <si>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</si>
  <si>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</si>
  <si>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</si>
  <si>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</si>
  <si>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</si>
  <si>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</si>
  <si>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</si>
  <si>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</si>
  <si>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</si>
  <si>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</si>
  <si>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</si>
  <si>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</si>
  <si>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</si>
  <si>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</si>
  <si>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</si>
  <si>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</si>
  <si>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</si>
  <si>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</si>
  <si>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</si>
  <si>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</si>
  <si>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</si>
  <si>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</si>
  <si>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</si>
  <si>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</si>
  <si>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</si>
  <si>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</si>
  <si>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</si>
  <si>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</si>
  <si>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</si>
  <si>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</si>
  <si>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</si>
  <si>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</si>
  <si>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</si>
  <si>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</si>
  <si>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</si>
  <si>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</si>
  <si>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</si>
  <si>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</si>
  <si>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</si>
  <si>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</si>
  <si>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</si>
  <si>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</si>
  <si>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</si>
  <si>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</si>
  <si>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</si>
  <si>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</si>
  <si>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</si>
  <si>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</si>
  <si>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</si>
  <si>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</si>
  <si>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</si>
  <si>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</si>
  <si>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</si>
  <si>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</si>
  <si>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</si>
  <si>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</si>
  <si>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</si>
  <si>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</si>
  <si>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</si>
  <si>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</si>
  <si>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</si>
  <si>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</si>
  <si>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</si>
  <si>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</si>
  <si>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</si>
  <si>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</si>
  <si>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</si>
  <si>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</si>
  <si>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</si>
  <si>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</si>
  <si>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</si>
  <si>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</si>
  <si>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</si>
  <si>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</si>
  <si>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</si>
  <si>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</si>
  <si>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</si>
  <si>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</si>
  <si>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</si>
  <si>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</si>
  <si>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</si>
  <si>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</si>
  <si>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</si>
  <si>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</si>
  <si>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</si>
  <si>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</si>
  <si>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</si>
  <si>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</si>
  <si>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</si>
  <si>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</si>
  <si>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</si>
  <si>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</si>
  <si>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</si>
  <si>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</si>
  <si>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</si>
  <si>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</si>
  <si>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</si>
  <si>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</si>
  <si>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</si>
  <si>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</si>
  <si>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</si>
  <si>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</si>
  <si>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</si>
  <si>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</si>
  <si>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</si>
  <si>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</si>
  <si>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</si>
  <si>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</si>
  <si>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</si>
  <si>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</si>
  <si>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</si>
  <si>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</si>
  <si>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</si>
  <si>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</si>
  <si>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</si>
  <si>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</si>
  <si>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</si>
  <si>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</si>
  <si>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</si>
  <si>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</si>
  <si>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</si>
  <si>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</si>
  <si>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</si>
  <si>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</si>
  <si>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</si>
  <si>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</si>
  <si>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</si>
  <si>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</si>
  <si>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</si>
  <si>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</si>
  <si>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</si>
  <si>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</si>
  <si>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</si>
  <si>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</si>
  <si>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</si>
  <si>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</si>
  <si>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</si>
  <si>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</si>
  <si>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</si>
  <si>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</si>
  <si>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</si>
  <si>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</si>
  <si>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</si>
  <si>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</si>
  <si>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</si>
  <si>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</si>
  <si>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</si>
  <si>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</si>
  <si>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</si>
  <si>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</si>
  <si>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</si>
  <si>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</si>
  <si>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</si>
  <si>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</si>
  <si>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</si>
  <si>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</si>
  <si>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</si>
  <si>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</si>
  <si>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</si>
  <si>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</si>
  <si>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</si>
  <si>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</si>
  <si>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</si>
  <si>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</si>
  <si>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</si>
  <si>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</si>
  <si>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</si>
  <si>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</si>
  <si>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</si>
  <si>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</si>
  <si>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</si>
  <si>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</si>
  <si>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</si>
  <si>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</si>
  <si>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</si>
  <si>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</si>
  <si>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</si>
  <si>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</si>
  <si>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</si>
  <si>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</si>
  <si>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</si>
  <si>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</si>
  <si>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</si>
  <si>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</si>
  <si>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</si>
  <si>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</si>
  <si>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</si>
  <si>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</si>
  <si>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</si>
  <si>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</si>
  <si>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</si>
  <si>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</si>
  <si>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</si>
  <si>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</si>
  <si>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</si>
  <si>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</si>
  <si>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</si>
  <si>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</si>
  <si>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</si>
  <si>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</si>
  <si>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</si>
  <si>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</si>
  <si>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</si>
  <si>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</si>
  <si>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</si>
  <si>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</si>
  <si>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</si>
  <si>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</si>
  <si>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</si>
  <si>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</si>
  <si>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</si>
  <si>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</si>
  <si>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</si>
  <si>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</si>
  <si>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</si>
  <si>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</si>
  <si>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</si>
  <si>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</si>
  <si>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</si>
  <si>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</si>
  <si>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</si>
  <si>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</si>
  <si>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</si>
  <si>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</si>
  <si>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</si>
  <si>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</si>
  <si>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</si>
  <si>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</si>
  <si>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</si>
  <si>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</si>
  <si>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</si>
  <si>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</si>
  <si>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</si>
  <si>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</si>
  <si>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</si>
  <si>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</si>
  <si>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</si>
  <si>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</si>
  <si>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</si>
  <si>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</si>
  <si>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</si>
  <si>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</si>
  <si>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</si>
  <si>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</si>
  <si>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</si>
  <si>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</si>
  <si>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</si>
  <si>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</si>
  <si>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</si>
  <si>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</si>
  <si>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</si>
  <si>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</si>
  <si>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</si>
  <si>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</si>
  <si>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</si>
  <si>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</si>
  <si>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</si>
  <si>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</si>
  <si>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</si>
  <si>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</si>
  <si>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</si>
  <si>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</si>
  <si>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</si>
  <si>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</si>
  <si>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</si>
  <si>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</si>
  <si>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</si>
  <si>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</si>
  <si>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</si>
  <si>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</si>
  <si>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</si>
  <si>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</si>
  <si>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</si>
  <si>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</si>
  <si>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</si>
  <si>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</si>
  <si>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</si>
  <si>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</si>
  <si>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</si>
  <si>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</si>
  <si>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</si>
  <si>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</si>
  <si>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</si>
  <si>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</si>
  <si>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</si>
  <si>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</si>
  <si>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</si>
  <si>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</si>
  <si>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</si>
  <si>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</si>
  <si>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</si>
  <si>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</si>
  <si>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</si>
  <si>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</si>
  <si>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</si>
  <si>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</si>
  <si>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</si>
  <si>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</si>
  <si>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</si>
  <si>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</si>
  <si>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</si>
  <si>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</si>
  <si>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</si>
  <si>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</si>
  <si>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</si>
  <si>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</si>
  <si>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</si>
  <si>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</si>
  <si>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</si>
  <si>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</si>
  <si>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</si>
  <si>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</si>
  <si>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</si>
  <si>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</si>
  <si>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</si>
  <si>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</si>
  <si>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</si>
  <si>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</si>
  <si>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</si>
  <si>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</si>
  <si>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</si>
  <si>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</si>
  <si>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</si>
  <si>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</si>
  <si>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</si>
  <si>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</si>
  <si>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</si>
  <si>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</si>
  <si>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</si>
  <si>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</si>
  <si>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</si>
  <si>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</si>
  <si>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</si>
  <si>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</si>
  <si>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</si>
  <si>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</si>
  <si>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</si>
  <si>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</si>
  <si>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</si>
  <si>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</si>
  <si>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</si>
  <si>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</si>
  <si>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</si>
  <si>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</si>
  <si>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</si>
  <si>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</si>
  <si>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</si>
  <si>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</si>
  <si>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</si>
  <si>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</si>
  <si>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</si>
  <si>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</si>
  <si>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</si>
  <si>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</si>
  <si>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</si>
  <si>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</si>
  <si>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</si>
  <si>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</si>
  <si>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</si>
  <si>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</si>
  <si>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</si>
  <si>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</si>
  <si>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</si>
  <si>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</si>
  <si>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</si>
  <si>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</si>
  <si>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</si>
  <si>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</si>
  <si>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</si>
  <si>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</si>
  <si>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</si>
  <si>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</si>
  <si>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</si>
  <si>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</si>
  <si>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</si>
  <si>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</si>
  <si>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</si>
  <si>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</si>
  <si>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</si>
  <si>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</si>
  <si>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</si>
  <si>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</si>
  <si>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</si>
  <si>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</si>
  <si>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</si>
  <si>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</si>
  <si>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</si>
  <si>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</si>
  <si>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</si>
  <si>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</si>
  <si>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</si>
  <si>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</si>
  <si>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</si>
  <si>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</si>
  <si>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</si>
  <si>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</si>
  <si>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</si>
  <si>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</si>
  <si>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</si>
  <si>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</si>
  <si>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</si>
  <si>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</si>
  <si>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</si>
  <si>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</si>
  <si>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</si>
  <si>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</si>
  <si>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</si>
  <si>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</si>
  <si>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</si>
  <si>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</si>
  <si>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</si>
  <si>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</si>
  <si>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</si>
  <si>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</si>
  <si>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</si>
  <si>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</si>
  <si>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</si>
  <si>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</si>
  <si>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</si>
  <si>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</si>
  <si>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</si>
  <si>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</si>
  <si>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</si>
  <si>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</si>
  <si>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</si>
  <si>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</si>
  <si>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</si>
  <si>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</si>
  <si>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</si>
  <si>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</si>
  <si>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</si>
  <si>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</si>
  <si>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</si>
  <si>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</si>
  <si>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</si>
  <si>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</si>
  <si>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</si>
  <si>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</si>
  <si>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</si>
  <si>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</si>
  <si>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</si>
  <si>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</si>
  <si>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</si>
  <si>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</si>
  <si>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</si>
  <si>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</si>
  <si>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</si>
  <si>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</si>
  <si>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</si>
  <si>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</si>
  <si>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</si>
  <si>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</si>
  <si>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</si>
  <si>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</si>
  <si>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</si>
  <si>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</si>
  <si>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</si>
  <si>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</si>
  <si>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</si>
  <si>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</si>
  <si>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</si>
  <si>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</si>
  <si>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</si>
  <si>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</si>
  <si>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</si>
  <si>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</si>
  <si>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</si>
  <si>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</si>
  <si>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</si>
  <si>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</si>
  <si>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</si>
  <si>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</si>
  <si>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</si>
  <si>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</si>
  <si>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</si>
  <si>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</si>
  <si>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</si>
  <si>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</si>
  <si>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</si>
  <si>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</si>
  <si>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</si>
  <si>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</si>
  <si>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</si>
  <si>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</si>
  <si>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</si>
  <si>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</si>
  <si>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</si>
  <si>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</si>
  <si>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</si>
  <si>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</si>
  <si>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</si>
  <si>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</si>
  <si>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</si>
  <si>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</si>
  <si>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</si>
  <si>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</si>
  <si>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</si>
  <si>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</si>
  <si>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</si>
  <si>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</si>
  <si>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</si>
  <si>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</si>
  <si>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</si>
  <si>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</si>
  <si>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</si>
  <si>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</si>
  <si>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</si>
  <si>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</si>
  <si>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</si>
  <si>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</si>
  <si>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</si>
  <si>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</si>
  <si>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</si>
  <si>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</si>
  <si>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</si>
  <si>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</si>
  <si>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</si>
  <si>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</si>
  <si>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</si>
  <si>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</si>
  <si>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</si>
  <si>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</si>
  <si>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</si>
  <si>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</si>
  <si>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</si>
  <si>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</si>
  <si>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</si>
  <si>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</si>
  <si>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</si>
  <si>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</si>
  <si>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</si>
  <si>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</si>
  <si>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</si>
  <si>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</si>
  <si>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</si>
  <si>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</si>
  <si>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</si>
  <si>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</si>
  <si>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</si>
  <si>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</si>
  <si>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</si>
  <si>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</si>
  <si>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</si>
  <si>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</si>
  <si>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</si>
  <si>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</si>
  <si>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</si>
  <si>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</si>
  <si>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</si>
  <si>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</si>
  <si>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</si>
  <si>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</si>
  <si>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</si>
  <si>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</si>
  <si>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</si>
  <si>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</si>
  <si>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</si>
  <si>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</si>
  <si>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</si>
  <si>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</si>
  <si>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</si>
  <si>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</si>
  <si>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</si>
  <si>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</si>
  <si>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</si>
  <si>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</si>
  <si>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</si>
  <si>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</si>
  <si>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</si>
  <si>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</si>
  <si>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</si>
  <si>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</si>
  <si>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</si>
  <si>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</si>
  <si>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</si>
  <si>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</si>
  <si>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</si>
  <si>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</si>
  <si>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</si>
  <si>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</si>
  <si>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</si>
  <si>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</si>
  <si>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</si>
  <si>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</si>
  <si>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</si>
  <si>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</si>
  <si>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</si>
  <si>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</si>
  <si>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</si>
  <si>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</si>
  <si>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</si>
  <si>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</si>
  <si>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</si>
  <si>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</si>
  <si>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</si>
  <si>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</si>
  <si>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</si>
  <si>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</si>
  <si>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</si>
  <si>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</si>
  <si>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</si>
  <si>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</si>
  <si>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</si>
  <si>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</si>
  <si>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</si>
  <si>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</si>
  <si>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</si>
  <si>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</si>
  <si>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</si>
  <si>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</si>
  <si>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</si>
  <si>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</si>
  <si>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</si>
  <si>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</si>
  <si>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</si>
  <si>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</si>
  <si>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</si>
  <si>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</si>
  <si>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</si>
  <si>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</si>
  <si>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</si>
  <si>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</si>
  <si>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</si>
  <si>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</si>
  <si>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</si>
  <si>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</si>
  <si>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</si>
  <si>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</si>
  <si>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</si>
  <si>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</si>
  <si>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</si>
  <si>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</si>
  <si>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</si>
  <si>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</si>
  <si>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</si>
  <si>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</si>
  <si>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</si>
  <si>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</si>
  <si>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</si>
  <si>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</si>
  <si>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</si>
  <si>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</si>
  <si>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</si>
  <si>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</si>
  <si>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</si>
  <si>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</si>
  <si>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</si>
  <si>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</si>
  <si>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</si>
  <si>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</si>
  <si>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</si>
  <si>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</si>
  <si>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</si>
  <si>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</si>
  <si>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</si>
  <si>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</si>
  <si>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</si>
  <si>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</si>
  <si>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</si>
  <si>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</si>
  <si>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</si>
  <si>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</si>
  <si>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</si>
  <si>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</si>
  <si>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</si>
  <si>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</si>
  <si>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</si>
  <si>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</si>
  <si>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</si>
  <si>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</si>
  <si>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</si>
  <si>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</si>
  <si>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</si>
  <si>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</si>
  <si>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</si>
  <si>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</si>
  <si>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</si>
  <si>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</si>
  <si>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</si>
  <si>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</si>
  <si>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</si>
  <si>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</si>
  <si>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</si>
  <si>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</si>
  <si>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</si>
  <si>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</si>
  <si>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</si>
  <si>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</si>
  <si>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</si>
  <si>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</si>
  <si>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</si>
  <si>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</si>
  <si>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</si>
  <si>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</si>
  <si>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</si>
  <si>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</si>
  <si>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</si>
  <si>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</si>
  <si>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</si>
  <si>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</si>
  <si>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</si>
  <si>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</si>
  <si>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</si>
  <si>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</si>
  <si>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</si>
  <si>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</si>
  <si>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</si>
  <si>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</si>
  <si>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</si>
  <si>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</si>
  <si>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</si>
  <si>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</si>
  <si>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</si>
  <si>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</si>
  <si>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</si>
  <si>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</si>
  <si>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</si>
  <si>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</si>
  <si>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</si>
  <si>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</si>
  <si>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</si>
  <si>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</si>
  <si>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</si>
  <si>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</si>
  <si>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</si>
  <si>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</si>
  <si>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</si>
  <si>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</si>
  <si>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</si>
  <si>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</si>
  <si>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</si>
  <si>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</si>
  <si>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</si>
  <si>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</si>
  <si>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</si>
  <si>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</si>
  <si>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</si>
  <si>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</si>
  <si>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</si>
  <si>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</si>
  <si>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</si>
  <si>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</si>
  <si>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</si>
  <si>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</si>
  <si>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</si>
  <si>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</si>
  <si>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</si>
  <si>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</si>
  <si>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</si>
  <si>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</si>
  <si>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</si>
  <si>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</si>
  <si>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</si>
  <si>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</si>
  <si>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</si>
  <si>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</si>
  <si>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</si>
  <si>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</si>
  <si>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</si>
  <si>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</si>
  <si>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</si>
  <si>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</si>
  <si>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</si>
  <si>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</si>
  <si>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</si>
  <si>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</si>
  <si>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</si>
  <si>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</si>
  <si>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</si>
  <si>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</si>
  <si>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</si>
  <si>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</si>
  <si>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</si>
  <si>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</si>
  <si>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</si>
  <si>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</si>
  <si>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</si>
  <si>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</si>
  <si>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</si>
  <si>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</si>
  <si>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</si>
  <si>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</si>
  <si>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</si>
  <si>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</si>
  <si>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</si>
  <si>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</si>
  <si>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</si>
  <si>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</si>
  <si>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</si>
  <si>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</si>
  <si>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</si>
  <si>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</si>
  <si>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</si>
  <si>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</si>
  <si>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</si>
  <si>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</si>
  <si>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</si>
  <si>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</si>
  <si>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</si>
  <si>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</si>
  <si>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</si>
  <si>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</si>
  <si>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</si>
  <si>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</si>
  <si>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</si>
  <si>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</si>
  <si>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</si>
  <si>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</si>
  <si>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</si>
  <si>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</si>
  <si>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</si>
  <si>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</si>
  <si>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</si>
  <si>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</si>
  <si>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</si>
  <si>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</si>
  <si>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</si>
  <si>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</si>
  <si>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</si>
  <si>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</si>
  <si>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</si>
  <si>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</si>
  <si>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</si>
  <si>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</si>
  <si>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</si>
  <si>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</si>
  <si>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</si>
  <si>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</si>
  <si>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</si>
  <si>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</si>
  <si>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</si>
  <si>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</si>
  <si>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</si>
  <si>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</si>
  <si>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</si>
  <si>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</si>
  <si>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</si>
  <si>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</si>
  <si>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</si>
  <si>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</si>
  <si>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</si>
  <si>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</si>
  <si>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</si>
  <si>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</si>
  <si>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</si>
  <si>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</si>
  <si>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</si>
  <si>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</si>
  <si>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</si>
  <si>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</si>
  <si>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</si>
  <si>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</si>
  <si>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</si>
  <si>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</si>
  <si>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</si>
  <si>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</si>
  <si>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</si>
  <si>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</si>
  <si>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</si>
  <si>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</si>
  <si>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</si>
  <si>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</si>
  <si>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</si>
  <si>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</si>
  <si>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</si>
  <si>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</si>
  <si>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</si>
  <si>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</si>
  <si>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</si>
  <si>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</si>
  <si>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</si>
  <si>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</si>
  <si>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</si>
  <si>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</si>
  <si>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</si>
  <si>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</si>
  <si>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</si>
  <si>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</si>
  <si>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</si>
  <si>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</si>
  <si>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</si>
  <si>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</si>
  <si>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</si>
  <si>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</si>
  <si>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</si>
  <si>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</si>
  <si>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</si>
  <si>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</si>
  <si>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</si>
  <si>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</si>
  <si>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</si>
  <si>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</si>
  <si>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</si>
  <si>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</si>
  <si>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</si>
  <si>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</si>
  <si>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</si>
  <si>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</si>
  <si>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</si>
  <si>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</si>
  <si>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</si>
  <si>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</si>
  <si>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</si>
  <si>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</si>
  <si>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</si>
  <si>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</si>
  <si>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</si>
  <si>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</si>
  <si>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</si>
  <si>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</si>
  <si>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</si>
  <si>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</si>
  <si>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</si>
  <si>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</si>
  <si>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</si>
  <si>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</si>
  <si>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</si>
  <si>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</si>
  <si>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</si>
  <si>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</si>
  <si>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</si>
  <si>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</si>
  <si>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</si>
  <si>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</si>
  <si>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</si>
  <si>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</si>
  <si>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</si>
  <si>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</si>
  <si>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</si>
  <si>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</si>
  <si>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</si>
  <si>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</si>
  <si>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</si>
  <si>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</si>
  <si>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</si>
  <si>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</si>
  <si>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</si>
  <si>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</si>
  <si>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</si>
  <si>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</si>
  <si>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</si>
  <si>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</si>
  <si>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</si>
  <si>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</si>
  <si>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</si>
  <si>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</si>
  <si>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</si>
  <si>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</si>
  <si>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</si>
  <si>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</si>
  <si>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</si>
  <si>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</si>
  <si>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</si>
  <si>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</si>
  <si>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</si>
  <si>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</si>
  <si>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</si>
  <si>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</si>
  <si>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</si>
  <si>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</si>
  <si>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</si>
  <si>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</si>
  <si>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</si>
  <si>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</si>
  <si>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</si>
  <si>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</si>
  <si>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</si>
  <si>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</si>
  <si>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</si>
  <si>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</si>
  <si>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</si>
  <si>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</si>
  <si>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</si>
  <si>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</si>
  <si>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</si>
  <si>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</si>
  <si>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</si>
  <si>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</si>
  <si>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</si>
  <si>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</si>
  <si>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</si>
  <si>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</si>
  <si>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</si>
  <si>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</si>
  <si>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</si>
  <si>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</si>
  <si>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</si>
  <si>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</si>
  <si>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</si>
  <si>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</si>
  <si>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</si>
  <si>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</si>
  <si>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</si>
  <si>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</si>
  <si>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</si>
  <si>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</si>
  <si>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</si>
  <si>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</si>
  <si>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</si>
  <si>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</si>
  <si>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</si>
  <si>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</si>
  <si>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</si>
  <si>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</si>
  <si>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</si>
  <si>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</si>
  <si>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</si>
  <si>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</si>
  <si>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</si>
  <si>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</si>
  <si>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</si>
  <si>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</si>
  <si>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</si>
  <si>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</si>
  <si>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</si>
  <si>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</si>
  <si>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</si>
  <si>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</si>
  <si>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</si>
  <si>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</si>
  <si>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</si>
  <si>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</si>
  <si>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</si>
  <si>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</si>
  <si>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</si>
  <si>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</si>
  <si>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</si>
  <si>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</si>
  <si>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</si>
  <si>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</si>
  <si>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</si>
  <si>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</si>
  <si>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</si>
  <si>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</si>
  <si>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</si>
  <si>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</si>
  <si>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</si>
  <si>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</si>
  <si>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</si>
  <si>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</si>
  <si>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</si>
  <si>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</si>
  <si>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</si>
  <si>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</si>
  <si>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</si>
  <si>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</si>
  <si>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</si>
  <si>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</si>
  <si>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</si>
  <si>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</si>
  <si>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</si>
  <si>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</si>
  <si>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</si>
  <si>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</si>
  <si>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</si>
  <si>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</si>
  <si>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</si>
  <si>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</si>
  <si>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</si>
  <si>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</si>
  <si>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</si>
  <si>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</si>
  <si>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</si>
  <si>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</si>
  <si>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</si>
  <si>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</si>
  <si>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</si>
  <si>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</si>
  <si>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</si>
  <si>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</si>
  <si>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</si>
  <si>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</si>
  <si>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</si>
  <si>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</si>
  <si>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</si>
  <si>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</si>
  <si>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</si>
  <si>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</si>
  <si>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</si>
  <si>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</si>
  <si>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</si>
  <si>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</si>
  <si>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</si>
  <si>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</si>
  <si>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</si>
  <si>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</si>
  <si>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</si>
  <si>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</si>
  <si>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</si>
  <si>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</si>
  <si>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</si>
  <si>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</si>
  <si>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</si>
  <si>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</si>
  <si>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</si>
  <si>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</si>
  <si>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</si>
  <si>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</si>
  <si>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</si>
  <si>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</si>
  <si>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</si>
  <si>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</si>
  <si>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</si>
  <si>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</si>
  <si>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</si>
  <si>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</si>
  <si>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</si>
  <si>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</si>
  <si>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</si>
  <si>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</si>
  <si>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</si>
  <si>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</si>
  <si>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</si>
  <si>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</si>
  <si>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</si>
  <si>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</si>
  <si>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</si>
  <si>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</si>
  <si>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</si>
  <si>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</si>
  <si>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</si>
  <si>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</si>
  <si>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</si>
  <si>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</si>
  <si>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</si>
  <si>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</si>
  <si>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</si>
  <si>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</si>
  <si>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</si>
  <si>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</si>
  <si>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</si>
  <si>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</si>
  <si>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</si>
  <si>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</si>
  <si>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</si>
  <si>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</si>
  <si>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</si>
  <si>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</si>
  <si>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</si>
  <si>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</si>
  <si>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</si>
  <si>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</si>
  <si>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</si>
  <si>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</si>
  <si>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</si>
  <si>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</si>
  <si>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</si>
  <si>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</si>
  <si>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</si>
  <si>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</si>
  <si>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</si>
  <si>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</si>
  <si>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</si>
  <si>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</si>
  <si>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</si>
  <si>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</si>
  <si>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</si>
  <si>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</si>
  <si>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</si>
  <si>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</si>
  <si>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</si>
  <si>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</si>
  <si>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</si>
  <si>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</si>
  <si>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</si>
  <si>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</si>
  <si>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</si>
  <si>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</si>
  <si>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</si>
  <si>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</si>
  <si>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</si>
  <si>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</si>
  <si>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</si>
  <si>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</si>
  <si>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</si>
  <si>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</si>
  <si>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</si>
  <si>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</si>
  <si>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</si>
  <si>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</si>
  <si>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</si>
  <si>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</si>
  <si>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</si>
  <si>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</si>
  <si>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</si>
  <si>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</si>
  <si>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</si>
  <si>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</si>
  <si>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</si>
  <si>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</si>
  <si>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</si>
  <si>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</si>
  <si>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</si>
  <si>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</si>
  <si>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</si>
  <si>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</si>
  <si>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</si>
  <si>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</si>
  <si>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</si>
  <si>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</si>
  <si>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</si>
  <si>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</si>
  <si>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</si>
  <si>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</si>
  <si>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</si>
  <si>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</si>
  <si>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</si>
  <si>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</si>
  <si>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</si>
  <si>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</si>
  <si>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</si>
  <si>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</si>
  <si>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</si>
  <si>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</si>
  <si>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</si>
  <si>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</si>
  <si>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</si>
  <si>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</si>
  <si>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</si>
  <si>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</si>
  <si>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</si>
  <si>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</si>
  <si>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</si>
  <si>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</si>
  <si>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</si>
  <si>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</si>
  <si>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</si>
  <si>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</si>
  <si>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</si>
  <si>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</si>
  <si>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</si>
  <si>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</si>
  <si>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</si>
  <si>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</si>
  <si>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</si>
  <si>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</si>
  <si>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</si>
  <si>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</si>
  <si>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</si>
  <si>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</si>
  <si>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</si>
  <si>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</si>
  <si>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</si>
  <si>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</si>
  <si>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</si>
  <si>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</si>
  <si>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</si>
  <si>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</si>
  <si>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</si>
  <si>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</si>
  <si>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</si>
  <si>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</si>
  <si>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</si>
  <si>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</si>
  <si>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</si>
  <si>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</si>
  <si>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</si>
  <si>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</si>
  <si>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</si>
  <si>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</si>
  <si>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</si>
  <si>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</si>
  <si>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</si>
  <si>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</si>
  <si>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</si>
  <si>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</si>
  <si>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</si>
  <si>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</si>
  <si>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</si>
  <si>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</si>
  <si>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</si>
  <si>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</si>
  <si>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</si>
  <si>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</si>
  <si>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</si>
  <si>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</si>
  <si>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</si>
  <si>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</si>
  <si>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</si>
  <si>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</si>
  <si>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</si>
  <si>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</si>
  <si>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</si>
  <si>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</si>
  <si>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</si>
  <si>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</si>
  <si>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</si>
  <si>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</si>
  <si>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</si>
  <si>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</si>
  <si>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</si>
  <si>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</si>
  <si>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</si>
  <si>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</si>
  <si>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</si>
  <si>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</si>
  <si>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</si>
  <si>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</si>
  <si>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</si>
  <si>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</si>
  <si>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</si>
  <si>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</si>
  <si>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</si>
  <si>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</si>
  <si>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</si>
  <si>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</si>
  <si>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</si>
  <si>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</si>
  <si>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</si>
  <si>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</si>
  <si>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</si>
  <si>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</si>
  <si>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</si>
  <si>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</si>
  <si>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</si>
  <si>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</si>
  <si>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</si>
  <si>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</si>
  <si>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</si>
  <si>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</si>
  <si>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</si>
  <si>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</si>
  <si>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</si>
  <si>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</si>
  <si>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</si>
  <si>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</si>
  <si>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</si>
  <si>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</si>
  <si>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</si>
  <si>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</si>
  <si>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</si>
  <si>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</si>
  <si>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</si>
  <si>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</si>
  <si>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</si>
  <si>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</si>
  <si>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</si>
  <si>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</si>
  <si>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</si>
  <si>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</si>
  <si>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</si>
  <si>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</si>
  <si>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</si>
  <si>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</si>
  <si>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</si>
  <si>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</si>
  <si>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</si>
  <si>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</si>
  <si>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</si>
  <si>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</si>
  <si>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</si>
  <si>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</si>
  <si>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</si>
  <si>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</si>
  <si>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</si>
  <si>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</si>
  <si>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</si>
  <si>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</si>
  <si>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</si>
  <si>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</si>
  <si>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</si>
  <si>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</si>
  <si>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</si>
  <si>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</si>
  <si>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</si>
  <si>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</si>
  <si>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</si>
  <si>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</si>
  <si>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</si>
  <si>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</si>
  <si>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</si>
  <si>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</si>
  <si>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</si>
  <si>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</si>
  <si>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</si>
  <si>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</si>
  <si>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</si>
  <si>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</si>
  <si>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</si>
  <si>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</si>
  <si>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</si>
  <si>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</si>
  <si>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</si>
  <si>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</si>
  <si>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</si>
  <si>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</si>
  <si>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</si>
  <si>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</si>
  <si>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</si>
  <si>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</si>
  <si>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</si>
  <si>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</si>
  <si>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</si>
  <si>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</si>
  <si>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</si>
  <si>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</si>
  <si>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</si>
  <si>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</si>
  <si>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</si>
  <si>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</si>
  <si>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</si>
  <si>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</si>
  <si>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</si>
  <si>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</si>
  <si>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</si>
  <si>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</si>
  <si>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</si>
  <si>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</si>
  <si>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</si>
  <si>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</si>
  <si>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</si>
  <si>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</si>
  <si>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</si>
  <si>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</si>
  <si>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</si>
  <si>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</si>
  <si>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</si>
  <si>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</si>
  <si>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</si>
  <si>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</si>
  <si>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</si>
  <si>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</si>
  <si>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</si>
  <si>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</si>
  <si>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</si>
  <si>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</si>
  <si>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</si>
  <si>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</si>
  <si>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</si>
  <si>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</si>
  <si>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</si>
  <si>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</si>
  <si>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</si>
  <si>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</si>
  <si>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</si>
  <si>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</si>
  <si>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</si>
  <si>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</si>
  <si>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</si>
  <si>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</si>
  <si>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</si>
  <si>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</si>
  <si>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</si>
  <si>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</si>
  <si>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</si>
  <si>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</si>
  <si>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</si>
  <si>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</si>
  <si>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</si>
  <si>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</si>
  <si>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</si>
  <si>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</si>
  <si>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</si>
  <si>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</si>
  <si>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</si>
  <si>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</si>
  <si>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</si>
  <si>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</si>
  <si>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</si>
  <si>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</si>
  <si>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</si>
  <si>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</si>
  <si>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</si>
  <si>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</si>
  <si>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</si>
  <si>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</si>
  <si>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</si>
  <si>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</si>
  <si>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</si>
  <si>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</si>
  <si>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</si>
  <si>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</si>
  <si>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</si>
  <si>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</si>
  <si>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</si>
  <si>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</si>
  <si>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</si>
  <si>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</si>
  <si>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</si>
  <si>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</si>
  <si>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</si>
  <si>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</si>
  <si>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</si>
  <si>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</si>
  <si>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</si>
  <si>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</si>
  <si>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</si>
  <si>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</si>
  <si>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</si>
  <si>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</si>
  <si>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</si>
  <si>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</si>
  <si>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</si>
  <si>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</si>
  <si>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</si>
  <si>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</si>
  <si>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</si>
  <si>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</si>
  <si>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</si>
  <si>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</si>
  <si>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</si>
  <si>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</si>
  <si>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</si>
  <si>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</si>
  <si>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</si>
  <si>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</si>
  <si>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</si>
  <si>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</si>
  <si>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</si>
  <si>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</si>
  <si>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</si>
  <si>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</si>
  <si>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</si>
  <si>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</si>
  <si>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</si>
  <si>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</si>
  <si>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</si>
  <si>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</si>
  <si>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</si>
  <si>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</si>
  <si>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</si>
  <si>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</si>
  <si>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</si>
  <si>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</si>
  <si>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</si>
  <si>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</si>
  <si>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</si>
  <si>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</si>
  <si>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</si>
  <si>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</si>
  <si>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</si>
  <si>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</si>
  <si>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</si>
  <si>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</si>
  <si>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</si>
  <si>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</si>
  <si>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</si>
  <si>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</si>
  <si>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</si>
  <si>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</si>
  <si>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</si>
  <si>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</si>
  <si>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</si>
  <si>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</si>
  <si>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</si>
  <si>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</si>
  <si>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</si>
  <si>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</si>
  <si>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</si>
  <si>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</si>
  <si>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</si>
  <si>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</si>
  <si>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</si>
  <si>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</si>
  <si>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</si>
  <si>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</si>
  <si>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</si>
  <si>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</si>
  <si>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</si>
  <si>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</si>
  <si>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</si>
  <si>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</si>
  <si>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</si>
  <si>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</si>
  <si>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</si>
  <si>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</si>
  <si>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</si>
  <si>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</si>
  <si>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</si>
  <si>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</si>
  <si>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</si>
  <si>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</si>
  <si>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</si>
  <si>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</si>
  <si>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</si>
  <si>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</si>
  <si>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</si>
  <si>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</si>
  <si>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</si>
  <si>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</si>
  <si>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</si>
  <si>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</si>
  <si>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</si>
  <si>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</si>
  <si>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</si>
  <si>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</si>
  <si>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</si>
  <si>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</si>
  <si>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</si>
  <si>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</si>
  <si>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</si>
  <si>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</si>
  <si>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</si>
  <si>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</si>
  <si>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</si>
  <si>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</si>
  <si>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</si>
  <si>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</si>
  <si>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</si>
  <si>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</si>
  <si>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</si>
  <si>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</si>
  <si>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</si>
  <si>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</si>
  <si>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</si>
  <si>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</si>
  <si>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</si>
  <si>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</si>
  <si>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</si>
  <si>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</si>
  <si>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</si>
  <si>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</si>
  <si>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</si>
  <si>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</si>
  <si>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</si>
  <si>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</si>
  <si>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</si>
  <si>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</si>
  <si>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</si>
  <si>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</si>
  <si>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</si>
  <si>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</si>
  <si>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</si>
  <si>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</si>
  <si>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</si>
  <si>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</si>
  <si>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</si>
  <si>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</si>
  <si>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</si>
  <si>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</si>
  <si>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</si>
  <si>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</si>
  <si>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</si>
  <si>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</si>
  <si>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</si>
  <si>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</si>
  <si>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</si>
  <si>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</si>
  <si>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</si>
  <si>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</si>
  <si>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</si>
  <si>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</si>
  <si>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</si>
  <si>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</si>
  <si>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</si>
  <si>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</si>
  <si>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</si>
  <si>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</si>
  <si>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</si>
  <si>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</si>
  <si>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</si>
  <si>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</si>
  <si>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</si>
  <si>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</si>
  <si>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</si>
  <si>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</si>
  <si>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</si>
  <si>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</si>
  <si>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</si>
  <si>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</si>
  <si>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</si>
  <si>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</si>
  <si>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</si>
  <si>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</si>
  <si>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</si>
  <si>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</si>
  <si>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</si>
  <si>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</si>
  <si>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</si>
  <si>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</si>
  <si>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</si>
  <si>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</si>
  <si>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</si>
  <si>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</si>
  <si>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</si>
  <si>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</si>
  <si>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</si>
  <si>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</si>
  <si>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</si>
  <si>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</si>
  <si>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</si>
  <si>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</si>
  <si>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</si>
  <si>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</si>
  <si>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</si>
  <si>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</si>
  <si>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</si>
  <si>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</si>
  <si>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</si>
  <si>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</si>
  <si>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</si>
  <si>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</si>
  <si>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</si>
  <si>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</si>
  <si>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</si>
  <si>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</si>
  <si>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</si>
  <si>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</si>
  <si>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</si>
  <si>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</si>
  <si>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</si>
  <si>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</si>
  <si>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</si>
  <si>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</si>
  <si>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</si>
  <si>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</si>
  <si>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</si>
  <si>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</si>
  <si>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</si>
  <si>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</si>
  <si>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</si>
  <si>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</si>
  <si>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</si>
  <si>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</si>
  <si>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</si>
  <si>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</si>
  <si>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</si>
  <si>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</si>
  <si>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</si>
  <si>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</si>
  <si>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</si>
  <si>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</si>
  <si>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</si>
  <si>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</si>
  <si>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</si>
  <si>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</si>
  <si>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</si>
  <si>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</si>
  <si>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</si>
  <si>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</si>
  <si>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</si>
  <si>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</si>
  <si>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</si>
  <si>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</si>
  <si>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</si>
  <si>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</si>
  <si>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</si>
  <si>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</si>
  <si>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</si>
  <si>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</si>
  <si>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</si>
  <si>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</si>
  <si>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</si>
  <si>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</si>
  <si>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</si>
  <si>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</si>
  <si>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</si>
  <si>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</si>
  <si>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</si>
  <si>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</si>
  <si>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</si>
  <si>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</si>
  <si>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</si>
  <si>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</si>
  <si>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</si>
  <si>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</si>
  <si>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</si>
  <si>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</si>
  <si>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</si>
  <si>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</si>
  <si>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</si>
  <si>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</si>
  <si>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</si>
  <si>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</si>
  <si>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</si>
  <si>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</si>
  <si>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</si>
  <si>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</si>
  <si>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</si>
  <si>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</si>
  <si>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</si>
  <si>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</si>
  <si>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</si>
  <si>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</si>
  <si>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</si>
  <si>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</si>
  <si>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</si>
  <si>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</si>
  <si>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</si>
  <si>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</si>
  <si>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</si>
  <si>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</si>
  <si>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</si>
  <si>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</si>
  <si>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</si>
  <si>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</si>
  <si>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</si>
  <si>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</si>
  <si>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</si>
  <si>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</si>
  <si>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</si>
  <si>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</si>
  <si>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</si>
  <si>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</si>
  <si>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</si>
  <si>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</si>
  <si>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</si>
  <si>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</si>
  <si>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</si>
  <si>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</si>
  <si>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</si>
  <si>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</si>
  <si>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</si>
  <si>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</si>
  <si>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</si>
  <si>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</si>
  <si>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</si>
  <si>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</si>
  <si>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</si>
  <si>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</si>
  <si>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</si>
  <si>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</si>
  <si>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</si>
  <si>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</si>
  <si>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</si>
  <si>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</si>
  <si>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</si>
  <si>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</si>
  <si>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</si>
  <si>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</si>
  <si>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</si>
  <si>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</si>
  <si>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</si>
  <si>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</si>
  <si>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</si>
  <si>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</si>
  <si>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</si>
  <si>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</si>
  <si>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</si>
  <si>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</si>
  <si>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</si>
  <si>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</si>
  <si>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</si>
  <si>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</si>
  <si>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</si>
  <si>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</si>
  <si>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</si>
  <si>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</si>
  <si>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</si>
  <si>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</si>
  <si>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</si>
  <si>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</si>
  <si>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</si>
  <si>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</si>
  <si>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</si>
  <si>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</si>
  <si>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</si>
  <si>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</si>
  <si>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</si>
  <si>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</si>
  <si>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</si>
  <si>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</si>
  <si>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</si>
  <si>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</si>
  <si>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</si>
  <si>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</si>
  <si>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</si>
  <si>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</si>
  <si>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</si>
  <si>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</si>
  <si>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</si>
  <si>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</si>
  <si>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</si>
  <si>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</si>
  <si>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</si>
  <si>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</si>
  <si>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</si>
  <si>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</si>
  <si>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</si>
  <si>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</si>
  <si>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</si>
  <si>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</si>
  <si>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</si>
  <si>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</si>
  <si>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</si>
  <si>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</si>
  <si>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</si>
  <si>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</si>
  <si>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</si>
  <si>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</si>
  <si>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</si>
  <si>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</si>
  <si>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</si>
  <si>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</si>
  <si>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</si>
  <si>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</si>
  <si>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</si>
  <si>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</si>
  <si>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</si>
  <si>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</si>
  <si>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</si>
  <si>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</si>
  <si>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</si>
  <si>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</si>
  <si>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</si>
  <si>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</si>
  <si>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</si>
  <si>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</si>
  <si>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</si>
  <si>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</si>
  <si>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</si>
  <si>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</si>
  <si>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</si>
  <si>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</si>
  <si>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</si>
  <si>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</si>
  <si>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</si>
  <si>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</si>
  <si>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</si>
  <si>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</si>
  <si>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</si>
  <si>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</si>
  <si>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</si>
  <si>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</si>
  <si>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</si>
  <si>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</si>
  <si>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</si>
  <si>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</si>
  <si>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</si>
  <si>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</si>
  <si>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</si>
  <si>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</si>
  <si>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</si>
  <si>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</si>
  <si>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</si>
  <si>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</si>
  <si>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</si>
  <si>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</si>
  <si>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</si>
  <si>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</si>
  <si>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</si>
  <si>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</si>
  <si>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</si>
  <si>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</si>
  <si>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</si>
  <si>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</si>
  <si>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</si>
  <si>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</si>
  <si>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</si>
  <si>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</si>
  <si>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</si>
  <si>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</si>
  <si>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</si>
  <si>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</si>
  <si>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</si>
  <si>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</si>
  <si>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</si>
  <si>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</si>
  <si>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</si>
  <si>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</si>
  <si>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</si>
  <si>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</si>
  <si>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</si>
  <si>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</si>
  <si>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</si>
  <si>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</si>
  <si>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</si>
  <si>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</si>
  <si>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</si>
  <si>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</si>
  <si>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</si>
  <si>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</si>
  <si>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</si>
  <si>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</si>
  <si>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</si>
  <si>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</si>
  <si>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</si>
  <si>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</si>
  <si>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</si>
  <si>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</si>
  <si>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</si>
  <si>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</si>
  <si>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</si>
  <si>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</si>
  <si>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</si>
  <si>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</si>
  <si>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</si>
  <si>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</si>
  <si>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</si>
  <si>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</si>
  <si>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</si>
  <si>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</si>
  <si>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</si>
  <si>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</si>
  <si>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</si>
  <si>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</si>
  <si>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</si>
  <si>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</si>
  <si>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</si>
  <si>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</si>
  <si>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</si>
  <si>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</si>
  <si>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</si>
  <si>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</si>
  <si>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</si>
  <si>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</si>
  <si>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</si>
  <si>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</si>
  <si>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</si>
  <si>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</si>
  <si>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</si>
  <si>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</si>
  <si>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</si>
  <si>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</si>
  <si>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</si>
  <si>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</si>
  <si>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</si>
  <si>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</si>
  <si>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</si>
  <si>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</si>
  <si>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</si>
  <si>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</si>
  <si>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</si>
  <si>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</si>
  <si>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</si>
  <si>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</si>
  <si>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</si>
  <si>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</si>
  <si>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</si>
  <si>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</si>
  <si>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</si>
  <si>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</si>
  <si>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</si>
  <si>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</si>
  <si>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</si>
  <si>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</si>
  <si>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</si>
  <si>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</si>
  <si>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</si>
  <si>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</si>
  <si>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</si>
  <si>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</si>
  <si>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</si>
  <si>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</si>
  <si>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</si>
  <si>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</si>
  <si>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</si>
  <si>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</si>
  <si>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</si>
  <si>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</si>
  <si>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</si>
  <si>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</si>
  <si>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</si>
  <si>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</si>
  <si>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</si>
  <si>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</si>
  <si>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</si>
  <si>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</si>
  <si>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</si>
  <si>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</si>
  <si>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</si>
  <si>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</si>
  <si>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</si>
  <si>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</si>
  <si>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</si>
  <si>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</si>
  <si>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</si>
  <si>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</si>
  <si>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</si>
  <si>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</si>
  <si>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</si>
  <si>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</si>
  <si>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</si>
  <si>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</si>
  <si>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</si>
  <si>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</si>
  <si>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</si>
  <si>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</si>
  <si>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</si>
  <si>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</si>
  <si>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</si>
  <si>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</si>
  <si>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</si>
  <si>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</si>
  <si>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</si>
  <si>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</si>
  <si>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</si>
  <si>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</si>
  <si>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</si>
  <si>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</si>
  <si>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</si>
  <si>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</si>
  <si>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</si>
  <si>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</si>
  <si>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</si>
  <si>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</si>
  <si>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</si>
  <si>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</si>
  <si>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</si>
  <si>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</si>
  <si>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</si>
  <si>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</si>
  <si>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</si>
  <si>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</si>
  <si>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</si>
  <si>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</si>
  <si>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</si>
  <si>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</si>
  <si>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</si>
  <si>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</si>
  <si>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</si>
  <si>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</si>
  <si>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</si>
  <si>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</si>
  <si>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</si>
  <si>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</si>
  <si>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</si>
  <si>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</si>
  <si>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</si>
  <si>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</si>
  <si>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</si>
  <si>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</si>
  <si>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</si>
  <si>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</si>
  <si>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</si>
  <si>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</si>
  <si>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</si>
  <si>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</si>
  <si>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</si>
  <si>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</si>
  <si>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</si>
  <si>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</si>
  <si>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</si>
  <si>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</si>
  <si>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</si>
  <si>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</si>
  <si>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</si>
  <si>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</si>
  <si>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</si>
  <si>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</si>
  <si>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</si>
  <si>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</si>
  <si>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</si>
  <si>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</si>
  <si>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</si>
  <si>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</si>
  <si>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</si>
  <si>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</si>
  <si>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</si>
  <si>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</si>
  <si>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</si>
  <si>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</si>
  <si>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</si>
  <si>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</si>
  <si>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</si>
  <si>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</si>
  <si>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</si>
  <si>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</si>
  <si>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</si>
  <si>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</si>
  <si>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</si>
  <si>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</si>
  <si>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</si>
  <si>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</si>
  <si>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</si>
  <si>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</si>
  <si>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</si>
  <si>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</si>
  <si>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</si>
  <si>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</si>
  <si>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</si>
  <si>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</si>
  <si>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</si>
  <si>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</si>
  <si>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</si>
  <si>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</si>
  <si>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</si>
  <si>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</si>
  <si>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</si>
  <si>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</si>
  <si>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</si>
  <si>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</si>
  <si>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</si>
  <si>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</si>
  <si>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</si>
  <si>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</si>
  <si>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</si>
  <si>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</si>
  <si>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</si>
  <si>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</si>
  <si>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</si>
  <si>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</si>
  <si>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</si>
  <si>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</si>
  <si>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</si>
  <si>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</si>
  <si>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</si>
  <si>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</si>
  <si>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</si>
  <si>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</si>
  <si>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</si>
  <si>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</si>
  <si>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</si>
  <si>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</si>
  <si>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</si>
  <si>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</si>
  <si>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</si>
  <si>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</si>
  <si>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</si>
  <si>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</si>
  <si>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</si>
  <si>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</si>
  <si>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</si>
  <si>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</si>
  <si>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</si>
  <si>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</si>
  <si>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</si>
  <si>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</si>
  <si>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</si>
  <si>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</si>
  <si>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</si>
  <si>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</si>
  <si>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</si>
  <si>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</si>
  <si>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</si>
  <si>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</si>
  <si>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</si>
  <si>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</si>
  <si>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</si>
  <si>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</si>
  <si>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</si>
  <si>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</si>
  <si>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</si>
  <si>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</si>
  <si>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</si>
  <si>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</si>
  <si>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</si>
  <si>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</si>
  <si>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</si>
  <si>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</si>
  <si>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</si>
  <si>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</si>
  <si>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</si>
  <si>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</si>
  <si>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</si>
  <si>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</si>
  <si>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</si>
  <si>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</si>
  <si>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</si>
  <si>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</si>
  <si>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</si>
  <si>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</si>
  <si>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</si>
  <si>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</si>
  <si>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</si>
  <si>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</si>
  <si>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</si>
  <si>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</si>
  <si>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</si>
  <si>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</si>
  <si>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</si>
  <si>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</si>
  <si>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</si>
  <si>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</si>
  <si>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</si>
  <si>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</si>
  <si>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</si>
  <si>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</si>
  <si>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</si>
  <si>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</si>
  <si>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</si>
  <si>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</si>
  <si>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</si>
  <si>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</si>
  <si>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</si>
  <si>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</si>
  <si>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</si>
  <si>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</si>
  <si>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</si>
  <si>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</si>
  <si>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</si>
  <si>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</si>
  <si>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</si>
  <si>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</si>
  <si>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</si>
  <si>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</si>
  <si>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</si>
  <si>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</si>
  <si>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</si>
  <si>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</si>
  <si>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</si>
  <si>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</si>
  <si>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</si>
  <si>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</si>
  <si>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</si>
  <si>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</si>
  <si>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</si>
  <si>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</si>
  <si>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</si>
  <si>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</si>
  <si>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</si>
  <si>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</si>
  <si>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</si>
  <si>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</si>
  <si>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</si>
  <si>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</si>
  <si>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</si>
  <si>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</si>
  <si>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</si>
  <si>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</si>
  <si>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</si>
  <si>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</si>
  <si>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</si>
  <si>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</si>
  <si>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</si>
  <si>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</si>
  <si>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</si>
  <si>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</si>
  <si>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</si>
  <si>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</si>
  <si>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</si>
  <si>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</si>
  <si>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</si>
  <si>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</si>
  <si>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</si>
  <si>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</si>
  <si>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</si>
  <si>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</si>
  <si>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</si>
  <si>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</si>
  <si>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</si>
  <si>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</si>
  <si>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</si>
  <si>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</si>
  <si>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</si>
  <si>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</si>
  <si>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</si>
  <si>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</si>
  <si>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</si>
  <si>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</si>
  <si>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</si>
  <si>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</si>
  <si>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</si>
  <si>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</si>
  <si>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</si>
  <si>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</si>
  <si>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</si>
  <si>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</si>
  <si>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</si>
  <si>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</si>
  <si>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</si>
  <si>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</si>
  <si>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</si>
  <si>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</si>
  <si>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</si>
  <si>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</si>
  <si>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</si>
  <si>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</si>
  <si>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</si>
  <si>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</si>
  <si>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</si>
  <si>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</si>
  <si>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</si>
  <si>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</si>
  <si>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</si>
  <si>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</si>
  <si>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</si>
  <si>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</si>
  <si>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</si>
  <si>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</si>
  <si>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</si>
  <si>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</si>
  <si>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</si>
  <si>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</si>
  <si>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</si>
  <si>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</si>
  <si>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</si>
  <si>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</si>
  <si>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</si>
  <si>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</si>
  <si>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</si>
  <si>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</si>
  <si>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</si>
  <si>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</si>
  <si>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</si>
  <si>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</si>
  <si>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</si>
  <si>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</si>
  <si>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</si>
  <si>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</si>
  <si>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</si>
  <si>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</si>
  <si>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</si>
  <si>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</si>
  <si>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</si>
  <si>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</si>
  <si>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</si>
  <si>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</si>
  <si>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</si>
  <si>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</si>
  <si>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</si>
  <si>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</si>
  <si>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</si>
  <si>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</si>
  <si>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</si>
  <si>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</si>
  <si>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</si>
  <si>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</si>
  <si>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</si>
  <si>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</si>
  <si>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</si>
  <si>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</si>
  <si>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</si>
  <si>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</si>
  <si>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</si>
  <si>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</si>
  <si>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</si>
  <si>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</si>
  <si>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</si>
  <si>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</si>
  <si>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</si>
  <si>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</si>
  <si>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</si>
  <si>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</si>
  <si>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</si>
  <si>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</si>
  <si>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</si>
  <si>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</si>
  <si>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</si>
  <si>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</si>
  <si>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</si>
  <si>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</si>
  <si>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</si>
  <si>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</si>
  <si>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</si>
  <si>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</si>
  <si>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</si>
  <si>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</si>
  <si>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</si>
  <si>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</si>
  <si>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</si>
  <si>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</si>
  <si>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</si>
  <si>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</si>
  <si>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</si>
  <si>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</si>
  <si>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</si>
  <si>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</si>
  <si>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</si>
  <si>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</si>
  <si>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</si>
  <si>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</si>
  <si>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</si>
  <si>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</si>
  <si>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</si>
  <si>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</si>
  <si>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</si>
  <si>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</si>
  <si>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</si>
  <si>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</si>
  <si>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</si>
  <si>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</si>
  <si>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</si>
  <si>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</si>
  <si>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</si>
  <si>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</si>
  <si>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</si>
  <si>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</si>
  <si>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</si>
  <si>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</si>
  <si>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</si>
  <si>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</si>
  <si>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</si>
  <si>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</si>
  <si>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</si>
  <si>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</si>
  <si>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</si>
  <si>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</si>
  <si>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</si>
  <si>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</si>
  <si>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</si>
  <si>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</si>
  <si>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</si>
  <si>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</si>
  <si>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</si>
  <si>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</si>
  <si>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</si>
  <si>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</si>
  <si>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</si>
  <si>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</si>
  <si>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</si>
  <si>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</si>
  <si>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</si>
  <si>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</si>
  <si>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</si>
  <si>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</si>
  <si>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</si>
  <si>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</si>
  <si>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</si>
  <si>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</si>
  <si>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</si>
  <si>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</si>
  <si>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</si>
  <si>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</si>
  <si>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</si>
  <si>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</si>
  <si>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</si>
  <si>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</si>
  <si>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</si>
  <si>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</si>
  <si>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</si>
  <si>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</si>
  <si>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</si>
  <si>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</si>
  <si>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</si>
  <si>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</si>
  <si>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</si>
  <si>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</si>
  <si>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</si>
  <si>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</si>
  <si>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</si>
  <si>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</si>
  <si>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</si>
  <si>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</si>
  <si>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</si>
  <si>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</si>
  <si>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</si>
  <si>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</si>
  <si>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</si>
  <si>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</si>
  <si>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</si>
  <si>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</si>
  <si>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</si>
  <si>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</si>
  <si>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</si>
  <si>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</si>
  <si>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</si>
  <si>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</si>
  <si>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</si>
  <si>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</si>
  <si>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</si>
  <si>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</si>
  <si>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</si>
  <si>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</si>
  <si>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</si>
  <si>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</si>
  <si>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</si>
  <si>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</si>
  <si>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</si>
  <si>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</si>
  <si>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</si>
  <si>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</si>
  <si>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</si>
  <si>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</si>
  <si>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</si>
  <si>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</si>
  <si>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</si>
  <si>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</si>
  <si>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</si>
  <si>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</si>
  <si>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</si>
  <si>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</si>
  <si>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</si>
  <si>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</si>
  <si>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</si>
  <si>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</si>
  <si>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</si>
  <si>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</si>
  <si>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</si>
  <si>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</si>
  <si>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</si>
  <si>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</si>
  <si>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</si>
  <si>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</si>
  <si>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</si>
  <si>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</si>
  <si>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</si>
  <si>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</si>
  <si>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</si>
  <si>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</si>
  <si>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</si>
  <si>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</si>
  <si>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</si>
  <si>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</si>
  <si>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</si>
  <si>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</si>
  <si>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</si>
  <si>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</si>
  <si>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</si>
  <si>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</si>
  <si>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</si>
  <si>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</si>
  <si>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</si>
  <si>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</si>
  <si>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</si>
  <si>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</si>
  <si>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</si>
  <si>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</si>
  <si>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</si>
  <si>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</si>
  <si>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</si>
  <si>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</si>
  <si>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</si>
  <si>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</si>
  <si>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</si>
  <si>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</si>
  <si>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</si>
  <si>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</si>
  <si>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</si>
  <si>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</si>
  <si>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</si>
  <si>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</si>
  <si>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</si>
  <si>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</si>
  <si>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</si>
  <si>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</si>
  <si>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</si>
  <si>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</si>
  <si>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</si>
  <si>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</si>
  <si>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</si>
  <si>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</si>
  <si>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</si>
  <si>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</si>
  <si>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</si>
  <si>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</si>
  <si>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</si>
  <si>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</si>
  <si>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</si>
  <si>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</si>
  <si>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</si>
  <si>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</si>
  <si>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</si>
  <si>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</si>
  <si>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</si>
  <si>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</si>
  <si>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</si>
  <si>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</si>
  <si>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</si>
  <si>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</si>
  <si>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</si>
  <si>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</si>
  <si>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</si>
  <si>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</si>
  <si>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</si>
  <si>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</si>
  <si>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</si>
  <si>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</si>
  <si>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</si>
  <si>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</si>
  <si>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</si>
  <si>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</si>
  <si>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</si>
  <si>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</si>
  <si>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</si>
  <si>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</si>
  <si>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</si>
  <si>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</si>
  <si>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</si>
  <si>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</si>
  <si>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</si>
  <si>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</si>
  <si>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</si>
  <si>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</si>
  <si>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</si>
  <si>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</si>
  <si>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</si>
  <si>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</si>
  <si>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</si>
  <si>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</si>
  <si>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</si>
  <si>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</si>
  <si>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</si>
  <si>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</si>
  <si>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</si>
  <si>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</si>
  <si>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</si>
  <si>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</si>
  <si>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</si>
  <si>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</si>
  <si>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</si>
  <si>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</si>
  <si>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</si>
  <si>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</si>
  <si>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</si>
  <si>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</si>
  <si>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</si>
  <si>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</si>
  <si>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</si>
  <si>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</si>
  <si>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</si>
  <si>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</si>
  <si>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</si>
  <si>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</si>
  <si>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</si>
  <si>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</si>
  <si>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</si>
  <si>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</si>
  <si>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</si>
  <si>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</si>
  <si>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</si>
  <si>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</si>
  <si>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</si>
  <si>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</si>
  <si>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</si>
  <si>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</si>
  <si>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</si>
  <si>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</si>
  <si>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</si>
  <si>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</si>
  <si>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</si>
  <si>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</si>
  <si>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</si>
  <si>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</si>
  <si>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</si>
  <si>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</si>
  <si>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</si>
  <si>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</si>
  <si>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</si>
  <si>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</si>
  <si>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</si>
  <si>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</si>
  <si>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</si>
  <si>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</si>
  <si>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</si>
  <si>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</si>
  <si>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</si>
  <si>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</si>
  <si>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</si>
  <si>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</si>
  <si>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</si>
  <si>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</si>
  <si>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</si>
  <si>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</si>
  <si>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</si>
  <si>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</si>
  <si>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</si>
  <si>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</si>
  <si>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</si>
  <si>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</si>
  <si>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</si>
  <si>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</si>
  <si>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</si>
  <si>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</si>
  <si>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</si>
  <si>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</si>
  <si>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</si>
  <si>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</si>
  <si>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</si>
  <si>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</si>
  <si>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</si>
  <si>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</si>
  <si>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</si>
  <si>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</si>
  <si>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</si>
  <si>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</si>
  <si>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</si>
  <si>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</si>
  <si>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</si>
  <si>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</si>
  <si>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</si>
  <si>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</si>
  <si>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</si>
  <si>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</si>
  <si>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</si>
  <si>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</si>
  <si>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</si>
  <si>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</si>
  <si>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</si>
  <si>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</si>
  <si>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</si>
  <si>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</si>
  <si>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</si>
  <si>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</si>
  <si>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</si>
  <si>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</si>
  <si>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</si>
  <si>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</si>
  <si>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</si>
  <si>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</si>
  <si>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</si>
  <si>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</si>
  <si>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</si>
  <si>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</si>
  <si>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</si>
  <si>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</si>
  <si>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</si>
  <si>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</si>
  <si>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</si>
  <si>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</si>
  <si>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</si>
  <si>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</si>
  <si>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</si>
  <si>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</si>
  <si>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</si>
  <si>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</si>
  <si>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</si>
  <si>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</si>
  <si>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</si>
  <si>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</si>
  <si>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</si>
  <si>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</si>
  <si>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</si>
  <si>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</si>
  <si>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</si>
  <si>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</si>
  <si>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</si>
  <si>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</si>
  <si>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</si>
  <si>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</si>
  <si>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</si>
  <si>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</si>
  <si>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</si>
  <si>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</si>
  <si>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</si>
  <si>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</si>
  <si>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</si>
  <si>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</si>
  <si>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</si>
  <si>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</si>
  <si>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</si>
  <si>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</si>
  <si>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</si>
  <si>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</si>
  <si>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</si>
  <si>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</si>
  <si>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</si>
  <si>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</si>
  <si>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</si>
  <si>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</si>
  <si>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</si>
  <si>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</si>
  <si>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</si>
  <si>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</si>
  <si>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</si>
  <si>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</si>
  <si>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</si>
  <si>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</si>
  <si>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</si>
  <si>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</si>
  <si>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</si>
  <si>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</si>
  <si>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</si>
  <si>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</si>
  <si>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</si>
  <si>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</si>
  <si>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</si>
  <si>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</si>
  <si>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</si>
  <si>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</si>
  <si>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</si>
  <si>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</si>
  <si>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</si>
  <si>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</si>
  <si>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</si>
  <si>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</si>
  <si>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</si>
  <si>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</si>
  <si>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</si>
  <si>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</si>
  <si>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</si>
  <si>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</si>
  <si>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</si>
  <si>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</si>
  <si>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</si>
  <si>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</si>
  <si>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</si>
  <si>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</si>
  <si>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</si>
  <si>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</si>
  <si>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</si>
  <si>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</si>
  <si>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</si>
  <si>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</si>
  <si>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</si>
  <si>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</si>
  <si>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</si>
  <si>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</si>
  <si>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</si>
  <si>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</si>
  <si>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</si>
  <si>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</si>
  <si>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</si>
  <si>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</si>
  <si>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</si>
  <si>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</si>
  <si>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</si>
  <si>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</si>
  <si>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</si>
  <si>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</si>
  <si>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</si>
  <si>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</si>
  <si>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</si>
  <si>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</si>
  <si>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</si>
  <si>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</si>
  <si>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</si>
  <si>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</si>
  <si>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</si>
  <si>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</si>
  <si>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</si>
  <si>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</si>
  <si>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</si>
  <si>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</si>
  <si>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</si>
  <si>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</si>
  <si>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</si>
  <si>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</si>
  <si>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</si>
  <si>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</si>
  <si>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</si>
  <si>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</si>
  <si>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</si>
  <si>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</si>
  <si>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</si>
  <si>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</si>
  <si>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</si>
  <si>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</si>
  <si>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</si>
  <si>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</si>
  <si>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</si>
  <si>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</si>
  <si>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</si>
  <si>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</si>
  <si>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</si>
  <si>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</si>
  <si>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</si>
  <si>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</si>
  <si>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</si>
  <si>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</si>
  <si>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</si>
  <si>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</si>
  <si>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</si>
  <si>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</si>
  <si>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</si>
  <si>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</si>
  <si>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</si>
  <si>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</si>
  <si>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</si>
  <si>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</si>
  <si>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</si>
  <si>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</si>
  <si>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</si>
  <si>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</si>
  <si>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</si>
  <si>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</si>
  <si>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</si>
  <si>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</si>
  <si>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</si>
  <si>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</si>
  <si>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</si>
  <si>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</si>
  <si>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</si>
  <si>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</si>
  <si>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</si>
  <si>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</si>
  <si>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</si>
  <si>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</si>
  <si>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</si>
  <si>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</si>
  <si>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</si>
  <si>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</si>
  <si>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</si>
  <si>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</si>
  <si>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</si>
  <si>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</si>
  <si>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</si>
  <si>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</si>
  <si>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</si>
  <si>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</si>
  <si>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</si>
  <si>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</si>
  <si>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</si>
  <si>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</si>
  <si>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</si>
  <si>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</si>
  <si>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</si>
  <si>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</si>
  <si>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</si>
  <si>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</si>
  <si>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</si>
  <si>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</si>
  <si>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</si>
  <si>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</si>
  <si>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</si>
  <si>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</si>
  <si>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</si>
  <si>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</si>
  <si>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</si>
  <si>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</si>
  <si>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</si>
  <si>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</si>
  <si>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</si>
  <si>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</si>
  <si>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</si>
  <si>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</si>
  <si>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</si>
  <si>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</si>
  <si>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</si>
  <si>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</si>
  <si>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</si>
  <si>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</si>
  <si>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</si>
  <si>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</si>
  <si>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</si>
  <si>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</si>
  <si>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</si>
  <si>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</si>
  <si>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</si>
  <si>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</si>
  <si>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</si>
  <si>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</si>
  <si>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</si>
  <si>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</si>
  <si>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</si>
  <si>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</si>
  <si>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</si>
  <si>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</si>
  <si>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</si>
  <si>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</si>
  <si>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</si>
  <si>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</si>
  <si>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</si>
  <si>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</si>
  <si>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</si>
  <si>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</si>
  <si>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</si>
  <si>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</si>
  <si>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</si>
  <si>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</si>
  <si>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</si>
  <si>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</si>
  <si>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</si>
  <si>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</si>
  <si>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</si>
  <si>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</si>
  <si>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</si>
  <si>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</si>
  <si>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</si>
  <si>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</si>
  <si>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</si>
  <si>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</si>
  <si>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</si>
  <si>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</si>
  <si>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</si>
  <si>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</si>
  <si>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</si>
  <si>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</si>
  <si>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</si>
  <si>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</si>
  <si>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</si>
  <si>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</si>
  <si>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</si>
  <si>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</si>
  <si>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</si>
  <si>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</si>
  <si>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</si>
  <si>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</si>
  <si>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</si>
  <si>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</si>
  <si>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</si>
  <si>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</si>
  <si>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</si>
  <si>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</si>
  <si>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</si>
  <si>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</si>
  <si>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</si>
  <si>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</si>
  <si>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</si>
  <si>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</si>
  <si>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</si>
  <si>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</si>
  <si>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</si>
  <si>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</si>
  <si>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</si>
  <si>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</si>
  <si>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</si>
  <si>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</si>
  <si>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</si>
  <si>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</si>
  <si>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</si>
  <si>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</si>
  <si>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</si>
  <si>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</si>
  <si>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</si>
  <si>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</si>
  <si>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</si>
  <si>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</si>
  <si>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</si>
  <si>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</si>
  <si>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</si>
  <si>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</si>
  <si>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</si>
  <si>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</si>
  <si>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</si>
  <si>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</si>
  <si>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</si>
  <si>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</si>
  <si>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</si>
  <si>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</si>
  <si>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</si>
  <si>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</si>
  <si>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</si>
  <si>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</si>
  <si>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</si>
  <si>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</si>
  <si>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</si>
  <si>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</si>
  <si>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</si>
  <si>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</si>
  <si>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</si>
  <si>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</si>
  <si>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</si>
  <si>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</si>
  <si>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</si>
  <si>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</si>
  <si>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</si>
  <si>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</si>
  <si>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</si>
  <si>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</si>
  <si>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</si>
  <si>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</si>
  <si>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</si>
  <si>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</si>
  <si>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</si>
  <si>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</si>
  <si>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</si>
  <si>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</si>
  <si>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</si>
  <si>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</si>
  <si>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</si>
  <si>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</si>
  <si>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</si>
  <si>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</si>
  <si>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</si>
  <si>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</si>
  <si>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</si>
  <si>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</si>
  <si>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</si>
  <si>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</si>
  <si>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</si>
  <si>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</si>
  <si>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</si>
  <si>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</si>
  <si>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</si>
  <si>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</si>
  <si>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</si>
  <si>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</si>
  <si>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</si>
  <si>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</si>
  <si>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</si>
  <si>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</si>
  <si>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</si>
  <si>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</si>
  <si>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</si>
  <si>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</si>
  <si>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</si>
  <si>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</si>
  <si>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</si>
  <si>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</si>
  <si>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</si>
  <si>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</si>
  <si>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</si>
  <si>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</si>
  <si>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</si>
  <si>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</si>
  <si>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</si>
  <si>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</si>
  <si>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</si>
  <si>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</si>
  <si>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</si>
  <si>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</si>
  <si>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</si>
  <si>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</si>
  <si>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</si>
  <si>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</si>
  <si>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</si>
  <si>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</si>
  <si>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</si>
  <si>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</si>
  <si>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</si>
  <si>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</si>
  <si>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</si>
  <si>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</si>
  <si>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</si>
  <si>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</si>
  <si>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</si>
  <si>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</si>
  <si>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</si>
  <si>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</si>
  <si>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</si>
  <si>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</si>
  <si>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</si>
  <si>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</si>
  <si>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</si>
  <si>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</si>
  <si>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</si>
  <si>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</si>
  <si>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</si>
  <si>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</si>
  <si>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</si>
  <si>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</si>
  <si>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</si>
  <si>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</si>
  <si>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</si>
  <si>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</si>
  <si>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</si>
  <si>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</si>
  <si>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</si>
  <si>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</si>
  <si>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</si>
  <si>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</si>
  <si>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</si>
  <si>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</si>
  <si>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</si>
  <si>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</si>
  <si>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</si>
  <si>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</si>
  <si>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</si>
  <si>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</si>
  <si>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</si>
  <si>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</si>
  <si>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</si>
  <si>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</si>
  <si>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</si>
  <si>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</si>
  <si>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</si>
  <si>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</si>
  <si>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</si>
  <si>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</si>
  <si>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</si>
  <si>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</si>
  <si>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</si>
  <si>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</si>
  <si>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</si>
  <si>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</si>
  <si>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</si>
  <si>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</si>
  <si>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</si>
  <si>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</si>
  <si>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</si>
  <si>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</si>
  <si>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</si>
  <si>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</si>
  <si>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</si>
  <si>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</si>
  <si>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</si>
  <si>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</si>
  <si>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</si>
  <si>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</si>
  <si>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</si>
  <si>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</si>
  <si>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</si>
  <si>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</si>
  <si>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</si>
  <si>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</si>
  <si>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</si>
  <si>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</si>
  <si>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</si>
  <si>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</si>
  <si>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</si>
  <si>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</si>
  <si>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</si>
  <si>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</si>
  <si>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</si>
  <si>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</si>
  <si>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</si>
  <si>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</si>
  <si>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</si>
  <si>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</si>
  <si>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</si>
  <si>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</si>
  <si>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</si>
  <si>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</si>
  <si>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</si>
  <si>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</si>
  <si>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</si>
  <si>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</si>
  <si>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</si>
  <si>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</si>
  <si>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</si>
  <si>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</si>
  <si>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</si>
  <si>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</si>
  <si>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</si>
  <si>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</si>
  <si>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</si>
  <si>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</si>
  <si>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</si>
  <si>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</si>
  <si>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</si>
  <si>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</si>
  <si>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</si>
  <si>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</si>
  <si>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</si>
  <si>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</si>
  <si>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</si>
  <si>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</si>
  <si>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</si>
  <si>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</si>
  <si>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</si>
  <si>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</si>
  <si>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</si>
  <si>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</si>
  <si>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</si>
  <si>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</si>
  <si>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</si>
  <si>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</si>
  <si>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</si>
  <si>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</si>
  <si>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</si>
  <si>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</si>
  <si>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</si>
  <si>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</si>
  <si>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</si>
  <si>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</si>
  <si>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</si>
  <si>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</si>
  <si>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</si>
  <si>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</si>
  <si>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</si>
  <si>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</si>
  <si>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</si>
  <si>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</si>
  <si>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</si>
  <si>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</si>
  <si>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</si>
  <si>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</si>
  <si>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</si>
  <si>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</si>
  <si>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</si>
  <si>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</si>
  <si>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</si>
  <si>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</si>
  <si>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</si>
  <si>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</si>
  <si>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</si>
  <si>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</si>
  <si>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</si>
  <si>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</si>
  <si>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</si>
  <si>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</si>
  <si>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</si>
  <si>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</si>
  <si>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</si>
  <si>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</si>
  <si>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</si>
  <si>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</si>
  <si>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</si>
  <si>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</si>
  <si>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</si>
  <si>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</si>
  <si>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</si>
  <si>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</si>
  <si>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</si>
  <si>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</si>
  <si>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</si>
  <si>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</si>
  <si>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</si>
  <si>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</si>
  <si>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</si>
  <si>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</si>
  <si>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</si>
  <si>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</si>
  <si>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</si>
  <si>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</si>
  <si>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</si>
  <si>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</si>
  <si>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</si>
  <si>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</si>
  <si>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</si>
  <si>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</si>
  <si>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</si>
  <si>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</si>
  <si>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</si>
  <si>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</si>
  <si>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</si>
  <si>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</si>
  <si>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</si>
  <si>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</si>
  <si>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</si>
  <si>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</si>
  <si>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</si>
  <si>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</si>
  <si>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</si>
  <si>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</si>
  <si>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</si>
  <si>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</si>
  <si>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</si>
  <si>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</si>
  <si>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</si>
  <si>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</si>
  <si>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</si>
  <si>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</si>
  <si>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</si>
  <si>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</si>
  <si>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</si>
  <si>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</si>
  <si>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</si>
  <si>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</si>
  <si>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</si>
  <si>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</si>
  <si>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</si>
  <si>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</si>
  <si>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</si>
  <si>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</si>
  <si>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</si>
  <si>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</si>
  <si>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</si>
  <si>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</si>
  <si>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</si>
  <si>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</si>
  <si>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</si>
  <si>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</si>
  <si>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</si>
  <si>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</si>
  <si>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</si>
  <si>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</si>
  <si>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</si>
  <si>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</si>
  <si>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</si>
  <si>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</si>
  <si>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</si>
  <si>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</si>
  <si>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</si>
  <si>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</si>
  <si>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</si>
  <si>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</si>
  <si>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</si>
  <si>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</si>
  <si>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</si>
  <si>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</si>
  <si>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</si>
  <si>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</si>
  <si>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</si>
  <si>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</si>
  <si>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</si>
  <si>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</si>
  <si>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</si>
  <si>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</si>
  <si>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</si>
  <si>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</si>
  <si>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</si>
  <si>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</si>
  <si>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</si>
  <si>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</si>
  <si>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</si>
  <si>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</si>
  <si>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</si>
  <si>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</si>
  <si>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</si>
  <si>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</si>
  <si>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</si>
  <si>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</si>
  <si>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</si>
  <si>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</si>
  <si>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</si>
  <si>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</si>
  <si>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</si>
  <si>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</si>
  <si>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</si>
  <si>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</si>
  <si>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</si>
  <si>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</si>
  <si>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</si>
  <si>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</si>
  <si>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</si>
  <si>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</si>
  <si>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</si>
  <si>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</si>
  <si>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</si>
  <si>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</si>
  <si>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</si>
  <si>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</si>
  <si>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</si>
  <si>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</si>
  <si>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</si>
  <si>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</si>
  <si>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</si>
  <si>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</si>
  <si>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</si>
  <si>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</si>
  <si>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</si>
  <si>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</si>
  <si>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</si>
  <si>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</si>
  <si>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</si>
  <si>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</si>
  <si>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</si>
  <si>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</si>
  <si>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</si>
  <si>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</si>
  <si>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</si>
  <si>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</si>
  <si>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</si>
  <si>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</si>
  <si>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</si>
  <si>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</si>
  <si>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</si>
  <si>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</si>
  <si>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</si>
  <si>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</si>
  <si>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</si>
  <si>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</si>
  <si>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</si>
  <si>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</si>
  <si>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</si>
  <si>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</si>
  <si>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</si>
  <si>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</si>
  <si>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</si>
  <si>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</si>
  <si>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</si>
  <si>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</si>
  <si>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</si>
  <si>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</si>
  <si>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</si>
  <si>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</si>
  <si>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</si>
  <si>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</si>
  <si>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</si>
  <si>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</si>
  <si>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</si>
  <si>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</si>
  <si>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</si>
  <si>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</si>
  <si>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</si>
  <si>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</si>
  <si>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</si>
  <si>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</si>
  <si>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</si>
  <si>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</si>
  <si>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</si>
  <si>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</si>
  <si>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</si>
  <si>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</si>
  <si>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</si>
  <si>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</si>
  <si>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</si>
  <si>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</si>
  <si>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</si>
  <si>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</si>
  <si>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</si>
  <si>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</si>
  <si>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</si>
  <si>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</si>
  <si>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</si>
  <si>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</si>
  <si>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</si>
  <si>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</si>
  <si>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</si>
  <si>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</si>
  <si>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</si>
  <si>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</si>
  <si>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</si>
  <si>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</si>
  <si>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</si>
  <si>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</si>
  <si>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</si>
  <si>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</si>
  <si>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</si>
  <si>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</si>
  <si>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</si>
  <si>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</si>
  <si>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</si>
  <si>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</si>
  <si>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</si>
  <si>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</si>
  <si>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</si>
  <si>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</si>
  <si>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</si>
  <si>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</si>
  <si>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</si>
  <si>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</si>
  <si>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</si>
  <si>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</si>
  <si>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</si>
  <si>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</si>
  <si>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</si>
  <si>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</si>
  <si>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</si>
  <si>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</si>
  <si>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</si>
  <si>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</si>
  <si>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</si>
  <si>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</si>
  <si>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</si>
  <si>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</si>
  <si>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</si>
  <si>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</si>
  <si>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</si>
  <si>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</si>
  <si>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</si>
  <si>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</si>
  <si>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</si>
  <si>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</si>
  <si>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</si>
  <si>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</si>
  <si>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</si>
  <si>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</si>
  <si>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</si>
  <si>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</si>
  <si>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</si>
  <si>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</si>
  <si>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</si>
  <si>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</si>
  <si>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</si>
  <si>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</si>
  <si>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</si>
  <si>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</si>
  <si>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</si>
  <si>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</si>
  <si>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</si>
  <si>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</si>
  <si>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</si>
  <si>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</si>
  <si>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</si>
  <si>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</si>
  <si>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</si>
  <si>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</si>
  <si>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</si>
  <si>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</si>
  <si>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</si>
  <si>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</si>
  <si>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</si>
  <si>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</si>
  <si>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</si>
  <si>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</si>
  <si>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</si>
  <si>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</si>
  <si>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</si>
  <si>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</si>
  <si>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</si>
  <si>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</si>
  <si>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</si>
  <si>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</si>
  <si>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</si>
  <si>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</si>
  <si>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</si>
  <si>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</si>
  <si>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</si>
  <si>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</si>
  <si>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</si>
  <si>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</si>
  <si>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</si>
  <si>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</si>
  <si>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</si>
  <si>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</si>
  <si>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</si>
  <si>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</si>
  <si>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</si>
  <si>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</si>
  <si>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</si>
  <si>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</si>
  <si>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</si>
  <si>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</si>
  <si>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</si>
  <si>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</si>
  <si>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</si>
  <si>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</si>
  <si>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</si>
  <si>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</si>
  <si>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</si>
  <si>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</si>
  <si>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</si>
  <si>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</si>
  <si>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</si>
  <si>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</si>
  <si>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</si>
  <si>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</si>
  <si>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</si>
  <si>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</si>
  <si>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</si>
  <si>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</si>
  <si>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</si>
  <si>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</si>
  <si>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</si>
  <si>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</si>
  <si>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</si>
  <si>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</si>
  <si>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</si>
  <si>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</si>
  <si>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</si>
  <si>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</si>
  <si>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</si>
  <si>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</si>
  <si>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</si>
  <si>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</si>
  <si>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</si>
  <si>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</si>
  <si>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</si>
  <si>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</si>
  <si>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</si>
  <si>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</si>
  <si>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</si>
  <si>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</si>
  <si>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</si>
  <si>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</si>
  <si>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</si>
  <si>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</si>
  <si>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</si>
  <si>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</si>
  <si>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</si>
  <si>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</si>
  <si>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</si>
  <si>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</si>
  <si>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</si>
  <si>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</si>
  <si>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</si>
  <si>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</si>
  <si>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</si>
  <si>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</si>
  <si>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</si>
  <si>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</si>
  <si>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</si>
  <si>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</si>
  <si>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</si>
  <si>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</si>
  <si>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</si>
  <si>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</si>
  <si>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</si>
  <si>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</si>
  <si>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</si>
  <si>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</si>
  <si>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</si>
  <si>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</si>
  <si>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</si>
  <si>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</si>
  <si>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</si>
  <si>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</si>
  <si>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</si>
  <si>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</si>
  <si>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</si>
  <si>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</si>
  <si>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</si>
  <si>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</si>
  <si>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</si>
  <si>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</si>
  <si>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</si>
  <si>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</si>
  <si>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</si>
  <si>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</si>
  <si>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</si>
  <si>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</si>
  <si>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</si>
  <si>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</si>
  <si>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</si>
  <si>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</si>
  <si>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</si>
  <si>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</si>
  <si>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</si>
  <si>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</si>
  <si>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</si>
  <si>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</si>
  <si>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</si>
  <si>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</si>
  <si>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</si>
  <si>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</si>
  <si>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</si>
  <si>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</si>
  <si>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</si>
  <si>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</si>
  <si>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</si>
  <si>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</si>
  <si>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</si>
  <si>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</si>
  <si>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</si>
  <si>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</si>
  <si>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</si>
  <si>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</si>
  <si>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</si>
  <si>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</si>
  <si>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</si>
  <si>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</si>
  <si>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</si>
  <si>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</si>
  <si>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</si>
  <si>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</si>
  <si>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</si>
  <si>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</si>
  <si>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</si>
  <si>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</si>
  <si>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</si>
  <si>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</si>
  <si>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</si>
  <si>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</si>
  <si>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</si>
  <si>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</si>
  <si>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</si>
  <si>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</si>
  <si>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</si>
  <si>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</si>
  <si>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</si>
  <si>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</si>
  <si>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</si>
  <si>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</si>
  <si>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</si>
  <si>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</si>
  <si>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</si>
  <si>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</si>
  <si>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</si>
  <si>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</si>
  <si>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</si>
  <si>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</si>
  <si>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</si>
  <si>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</si>
  <si>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</si>
  <si>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</si>
  <si>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</si>
  <si>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</si>
  <si>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</si>
  <si>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</si>
  <si>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</si>
  <si>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</si>
  <si>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</si>
  <si>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</si>
  <si>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</si>
  <si>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</si>
  <si>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</si>
  <si>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</si>
  <si>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</si>
  <si>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</si>
  <si>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</si>
  <si>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</si>
  <si>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</si>
  <si>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</si>
  <si>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</si>
  <si>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</si>
  <si>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</si>
  <si>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</si>
  <si>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</si>
  <si>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</si>
  <si>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</si>
  <si>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</si>
  <si>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</si>
  <si>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</si>
  <si>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</si>
  <si>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</si>
  <si>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</si>
  <si>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</si>
  <si>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</si>
  <si>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</si>
  <si>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</si>
  <si>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</si>
  <si>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</si>
  <si>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</si>
  <si>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</si>
  <si>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</si>
  <si>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</si>
  <si>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</si>
  <si>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</si>
  <si>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</si>
  <si>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</si>
  <si>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</si>
  <si>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</si>
  <si>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</si>
  <si>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</si>
  <si>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</si>
  <si>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</si>
  <si>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</si>
  <si>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</si>
  <si>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</si>
  <si>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</si>
  <si>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</si>
  <si>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</si>
  <si>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</si>
  <si>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</si>
  <si>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</si>
  <si>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</si>
  <si>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</si>
  <si>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</si>
  <si>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</si>
  <si>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</si>
  <si>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</si>
  <si>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</si>
  <si>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</si>
  <si>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</si>
  <si>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</si>
  <si>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</si>
  <si>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</si>
  <si>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</si>
  <si>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</si>
  <si>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</si>
  <si>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</si>
  <si>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</si>
  <si>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</si>
  <si>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</si>
  <si>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</si>
  <si>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</si>
  <si>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</si>
  <si>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</si>
  <si>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</si>
  <si>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</si>
  <si>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</si>
  <si>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</si>
  <si>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</si>
  <si>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</si>
  <si>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</si>
  <si>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</si>
  <si>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</si>
  <si>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</si>
  <si>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</si>
  <si>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</si>
  <si>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</si>
  <si>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</si>
  <si>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</si>
  <si>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</si>
  <si>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</si>
  <si>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</si>
  <si>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</si>
  <si>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</si>
  <si>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</si>
  <si>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</si>
  <si>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</si>
  <si>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</si>
  <si>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</si>
  <si>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</si>
  <si>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</si>
  <si>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</si>
  <si>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</si>
  <si>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</si>
  <si>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</si>
  <si>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</si>
  <si>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</si>
  <si>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</si>
  <si>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</si>
  <si>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</si>
  <si>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</si>
  <si>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</si>
  <si>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</si>
  <si>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</si>
  <si>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</si>
  <si>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</si>
  <si>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</si>
  <si>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</si>
  <si>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</si>
  <si>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</si>
  <si>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</si>
  <si>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</si>
  <si>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</si>
  <si>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</si>
  <si>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</si>
  <si>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</si>
  <si>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</si>
  <si>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</si>
  <si>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</si>
  <si>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</si>
  <si>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</si>
  <si>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</si>
  <si>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</si>
  <si>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</si>
  <si>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</si>
  <si>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</si>
  <si>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</si>
  <si>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</si>
  <si>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</si>
  <si>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</si>
  <si>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</si>
  <si>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</si>
  <si>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</si>
  <si>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</si>
  <si>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</si>
  <si>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</si>
  <si>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</si>
  <si>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</si>
  <si>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</si>
  <si>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</si>
  <si>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</si>
  <si>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</si>
  <si>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</si>
  <si>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</si>
  <si>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</si>
  <si>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</si>
  <si>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</si>
  <si>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</si>
  <si>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</si>
  <si>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</si>
  <si>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</si>
  <si>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</si>
  <si>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</si>
  <si>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</si>
  <si>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</si>
  <si>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</si>
  <si>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</si>
  <si>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</si>
  <si>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</si>
  <si>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</si>
  <si>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</si>
  <si>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</si>
  <si>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</si>
  <si>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</si>
  <si>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</si>
  <si>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</si>
  <si>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</si>
  <si>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</si>
  <si>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</si>
  <si>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</si>
  <si>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</si>
  <si>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</si>
  <si>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</si>
  <si>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</si>
  <si>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</si>
  <si>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</si>
  <si>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</si>
  <si>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</si>
  <si>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</si>
  <si>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</si>
  <si>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</si>
  <si>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</si>
  <si>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</si>
  <si>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</si>
  <si>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</si>
  <si>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</si>
  <si>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</si>
  <si>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</si>
  <si>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</si>
  <si>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</si>
  <si>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</si>
  <si>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</si>
  <si>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</si>
  <si>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</si>
  <si>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</si>
  <si>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</si>
  <si>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</si>
  <si>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</si>
  <si>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</si>
  <si>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</si>
  <si>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</si>
  <si>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</si>
  <si>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</si>
  <si>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</si>
  <si>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</si>
  <si>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</si>
  <si>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</si>
  <si>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</si>
  <si>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</si>
  <si>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</si>
  <si>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</si>
  <si>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</si>
  <si>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</si>
  <si>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</si>
  <si>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</si>
  <si>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</si>
  <si>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</si>
  <si>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</si>
  <si>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</si>
  <si>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</si>
  <si>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</si>
  <si>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</si>
  <si>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</si>
  <si>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</si>
  <si>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</si>
  <si>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</si>
  <si>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</si>
  <si>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</si>
  <si>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</si>
  <si>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</si>
  <si>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</si>
  <si>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</si>
  <si>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</si>
  <si>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</si>
  <si>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</si>
  <si>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</si>
  <si>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</si>
  <si>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</si>
  <si>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</si>
  <si>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</si>
  <si>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</si>
  <si>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</si>
  <si>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</si>
  <si>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</si>
  <si>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</si>
  <si>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</si>
  <si>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</si>
  <si>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</si>
  <si>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</si>
  <si>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</si>
  <si>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</si>
  <si>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</si>
  <si>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</si>
  <si>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</si>
  <si>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</si>
  <si>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</si>
  <si>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</si>
  <si>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</si>
  <si>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</si>
  <si>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</si>
  <si>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</si>
  <si>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</si>
  <si>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</si>
  <si>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</si>
  <si>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</si>
  <si>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</si>
  <si>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</si>
  <si>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</si>
  <si>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</si>
  <si>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</si>
  <si>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</si>
  <si>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</si>
  <si>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</si>
  <si>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</si>
  <si>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</si>
  <si>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</si>
  <si>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</si>
  <si>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</si>
  <si>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</si>
  <si>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</si>
  <si>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</si>
  <si>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</si>
  <si>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</si>
  <si>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</si>
  <si>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</si>
  <si>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</si>
  <si>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</si>
  <si>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</si>
  <si>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</si>
  <si>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</si>
  <si>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</si>
  <si>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</si>
  <si>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</si>
  <si>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</si>
  <si>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</si>
  <si>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</si>
  <si>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</si>
  <si>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</si>
  <si>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</si>
  <si>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</si>
  <si>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</si>
  <si>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</si>
  <si>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</si>
  <si>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</si>
  <si>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</si>
  <si>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</si>
  <si>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</si>
  <si>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</si>
  <si>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</si>
  <si>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</si>
  <si>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</si>
  <si>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</si>
  <si>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</si>
  <si>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</si>
  <si>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</si>
  <si>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</si>
  <si>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</si>
  <si>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</si>
  <si>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</si>
  <si>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</si>
  <si>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</si>
  <si>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</si>
  <si>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</si>
  <si>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</si>
  <si>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</si>
  <si>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</si>
  <si>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</si>
  <si>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</si>
  <si>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</si>
  <si>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</si>
  <si>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</si>
  <si>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</si>
  <si>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</si>
  <si>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</si>
  <si>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</si>
  <si>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</si>
  <si>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</si>
  <si>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</si>
  <si>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</si>
  <si>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</si>
  <si>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</si>
  <si>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</si>
  <si>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</si>
  <si>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</si>
  <si>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</si>
  <si>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</si>
  <si>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</si>
  <si>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</si>
  <si>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</si>
  <si>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</si>
  <si>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</si>
  <si>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</si>
  <si>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</si>
  <si>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</si>
  <si>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</si>
  <si>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</si>
  <si>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</si>
  <si>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</si>
  <si>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</si>
  <si>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</si>
  <si>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</si>
  <si>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</si>
  <si>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</si>
  <si>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</si>
  <si>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</si>
  <si>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</si>
  <si>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</si>
  <si>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</si>
  <si>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</si>
  <si>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</si>
  <si>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</si>
  <si>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</si>
  <si>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</si>
  <si>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</si>
  <si>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</si>
  <si>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</si>
  <si>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</si>
  <si>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</si>
  <si>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</si>
  <si>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</si>
  <si>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</si>
  <si>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</si>
  <si>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</si>
  <si>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</si>
  <si>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</si>
  <si>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</si>
  <si>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</si>
  <si>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</si>
  <si>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</si>
  <si>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</si>
  <si>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</si>
  <si>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</si>
  <si>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</si>
  <si>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</si>
  <si>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</si>
  <si>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</si>
  <si>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</si>
  <si>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</si>
  <si>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</si>
  <si>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</si>
  <si>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</si>
  <si>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</si>
  <si>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</si>
  <si>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</si>
  <si>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</si>
  <si>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</si>
  <si>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</si>
  <si>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</si>
  <si>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</si>
  <si>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</si>
  <si>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</si>
  <si>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</si>
  <si>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</si>
  <si>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</si>
  <si>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</si>
  <si>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</si>
  <si>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</si>
  <si>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</si>
  <si>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</si>
  <si>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</si>
  <si>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</si>
  <si>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</si>
  <si>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</si>
  <si>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</si>
  <si>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</si>
  <si>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</si>
  <si>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</si>
  <si>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</si>
  <si>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</si>
  <si>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</si>
  <si>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</si>
  <si>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</si>
  <si>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</si>
  <si>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</si>
  <si>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</si>
  <si>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</si>
  <si>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</si>
  <si>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</si>
  <si>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</si>
  <si>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</si>
  <si>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</si>
  <si>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</si>
  <si>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</si>
  <si>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</si>
  <si>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</si>
  <si>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</si>
  <si>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</si>
  <si>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</si>
  <si>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</si>
  <si>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</si>
  <si>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</si>
  <si>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</si>
  <si>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</si>
  <si>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</si>
  <si>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</si>
  <si>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</si>
  <si>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</si>
  <si>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</si>
  <si>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</si>
  <si>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</si>
  <si>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</si>
  <si>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</si>
  <si>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</si>
  <si>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</si>
  <si>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</si>
  <si>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</si>
  <si>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</si>
  <si>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</si>
  <si>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</si>
  <si>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</si>
  <si>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</si>
  <si>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</si>
  <si>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</si>
  <si>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</si>
  <si>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</si>
  <si>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</si>
  <si>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</si>
  <si>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</si>
  <si>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</si>
  <si>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</si>
  <si>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</si>
  <si>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</si>
  <si>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</si>
  <si>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</si>
  <si>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</si>
  <si>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</si>
  <si>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</si>
  <si>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</si>
  <si>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</si>
  <si>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</si>
  <si>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</si>
  <si>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</si>
  <si>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</si>
  <si>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</si>
  <si>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</si>
  <si>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</si>
  <si>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</si>
  <si>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</si>
  <si>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</si>
  <si>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</si>
  <si>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</si>
  <si>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</si>
  <si>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</si>
  <si>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</si>
  <si>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</si>
  <si>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</si>
  <si>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</si>
  <si>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</si>
  <si>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</si>
  <si>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</si>
  <si>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</si>
  <si>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</si>
  <si>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</si>
  <si>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</si>
  <si>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</si>
  <si>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</si>
  <si>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</si>
  <si>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</si>
  <si>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</si>
  <si>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</si>
  <si>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</si>
  <si>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</si>
  <si>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</si>
  <si>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</si>
  <si>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</si>
  <si>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</si>
  <si>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</si>
  <si>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</si>
  <si>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</si>
  <si>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</si>
  <si>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</si>
  <si>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</si>
  <si>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</si>
  <si>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</si>
  <si>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</si>
  <si>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</si>
  <si>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</si>
  <si>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</si>
  <si>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</si>
  <si>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</si>
  <si>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</si>
  <si>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</si>
  <si>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</si>
  <si>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</si>
  <si>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</si>
  <si>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</si>
  <si>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</si>
  <si>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</si>
  <si>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</si>
  <si>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</si>
  <si>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</si>
  <si>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</si>
  <si>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</si>
  <si>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</si>
  <si>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</si>
  <si>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</si>
  <si>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</si>
  <si>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</si>
  <si>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</si>
  <si>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</si>
  <si>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</si>
  <si>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</si>
  <si>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</si>
  <si>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</si>
  <si>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</si>
  <si>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</si>
  <si>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</si>
  <si>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</si>
  <si>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</si>
  <si>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</si>
  <si>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</si>
  <si>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</si>
  <si>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</si>
  <si>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</si>
  <si>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</si>
  <si>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</si>
  <si>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</si>
  <si>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</si>
  <si>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</si>
  <si>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</si>
  <si>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</si>
  <si>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</si>
  <si>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</si>
  <si>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</si>
  <si>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</si>
  <si>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</si>
  <si>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</si>
  <si>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</si>
  <si>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</si>
  <si>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</si>
  <si>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</si>
  <si>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</si>
  <si>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</si>
  <si>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</si>
  <si>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</si>
  <si>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</si>
  <si>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</si>
  <si>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</si>
  <si>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</si>
  <si>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</si>
  <si>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</si>
  <si>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</si>
  <si>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</si>
  <si>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</si>
  <si>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</si>
  <si>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</si>
  <si>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</si>
  <si>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</si>
  <si>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</si>
  <si>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</si>
  <si>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</si>
  <si>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</si>
  <si>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</si>
  <si>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</si>
  <si>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</si>
  <si>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</si>
  <si>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</si>
  <si>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</si>
  <si>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</si>
  <si>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</si>
  <si>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</si>
  <si>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</si>
  <si>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</si>
  <si>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</si>
  <si>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</si>
  <si>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</si>
  <si>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</si>
  <si>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</si>
  <si>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</si>
  <si>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</si>
  <si>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</si>
  <si>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</si>
  <si>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</si>
  <si>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</si>
  <si>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</si>
  <si>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</si>
  <si>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</si>
  <si>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</si>
  <si>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</si>
  <si>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</si>
  <si>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</si>
  <si>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</si>
  <si>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</si>
  <si>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</si>
  <si>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</si>
  <si>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</si>
  <si>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</si>
  <si>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</si>
  <si>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</si>
  <si>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</si>
  <si>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</si>
  <si>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</si>
  <si>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</si>
  <si>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</si>
  <si>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</si>
  <si>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</si>
  <si>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</si>
  <si>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</si>
  <si>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</si>
  <si>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</si>
  <si>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</si>
  <si>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</si>
  <si>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</si>
  <si>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</si>
  <si>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</si>
  <si>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</si>
  <si>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</si>
  <si>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</si>
  <si>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</si>
  <si>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</si>
  <si>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</si>
  <si>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</si>
  <si>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</si>
  <si>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</si>
  <si>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</si>
  <si>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</si>
  <si>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</si>
  <si>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</si>
  <si>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</si>
  <si>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</si>
  <si>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</si>
  <si>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</si>
  <si>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</si>
  <si>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</si>
  <si>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</si>
  <si>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</si>
  <si>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</si>
  <si>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</si>
  <si>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</si>
  <si>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</si>
  <si>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</si>
  <si>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</si>
  <si>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</si>
  <si>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</si>
  <si>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</si>
  <si>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</si>
  <si>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</si>
  <si>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</si>
  <si>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</si>
  <si>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</si>
  <si>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</si>
  <si>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</si>
  <si>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</si>
  <si>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</si>
  <si>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</si>
  <si>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</si>
  <si>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</si>
  <si>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</si>
  <si>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</si>
  <si>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</si>
  <si>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</si>
  <si>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</si>
  <si>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</si>
  <si>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</si>
  <si>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</si>
  <si>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</si>
  <si>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</si>
  <si>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</si>
  <si>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</si>
  <si>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</si>
  <si>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</si>
  <si>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</si>
  <si>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</si>
  <si>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</si>
  <si>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</si>
  <si>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</si>
  <si>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</si>
  <si>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</si>
  <si>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</si>
  <si>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</si>
  <si>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</si>
  <si>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</si>
  <si>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</si>
  <si>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</si>
  <si>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</si>
  <si>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</si>
  <si>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</si>
  <si>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</si>
  <si>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</si>
  <si>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</si>
  <si>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</si>
  <si>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</si>
  <si>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</si>
  <si>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</si>
  <si>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</si>
  <si>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</si>
  <si>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</si>
  <si>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</si>
  <si>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</si>
  <si>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</si>
  <si>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</si>
  <si>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</si>
  <si>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</si>
  <si>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</si>
  <si>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</si>
  <si>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</si>
  <si>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</si>
  <si>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</si>
  <si>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</si>
  <si>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</si>
  <si>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</si>
  <si>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</si>
  <si>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</si>
  <si>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</si>
  <si>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</si>
  <si>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</si>
  <si>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</si>
  <si>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</si>
  <si>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</si>
  <si>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</si>
  <si>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</si>
  <si>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</si>
  <si>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</si>
  <si>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</si>
  <si>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</si>
  <si>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</si>
  <si>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</si>
  <si>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</si>
  <si>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</si>
  <si>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</si>
  <si>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</si>
  <si>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</si>
  <si>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</si>
  <si>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</si>
  <si>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</si>
  <si>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</si>
  <si>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</si>
  <si>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</si>
  <si>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</si>
  <si>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</si>
  <si>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</si>
  <si>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</si>
  <si>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</si>
  <si>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</si>
  <si>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</si>
  <si>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</si>
  <si>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</si>
  <si>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</si>
  <si>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</si>
  <si>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</si>
  <si>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</si>
  <si>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</si>
  <si>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</si>
  <si>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</si>
  <si>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</si>
  <si>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</si>
  <si>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</si>
  <si>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</si>
  <si>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</si>
  <si>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</si>
  <si>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</si>
  <si>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</si>
  <si>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</si>
  <si>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</si>
  <si>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</si>
  <si>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</si>
  <si>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</si>
  <si>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</si>
  <si>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</si>
  <si>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</si>
  <si>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</si>
  <si>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</si>
  <si>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</si>
  <si>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</si>
  <si>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</si>
  <si>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</si>
  <si>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</si>
  <si>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</si>
  <si>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</si>
  <si>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</si>
  <si>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</si>
  <si>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</si>
  <si>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</si>
  <si>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</si>
  <si>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</si>
  <si>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</si>
  <si>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</si>
  <si>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</si>
  <si>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</si>
  <si>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</si>
  <si>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</si>
  <si>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</si>
  <si>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</si>
  <si>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</si>
  <si>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</si>
  <si>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</si>
  <si>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</si>
  <si>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</si>
  <si>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</si>
  <si>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</si>
  <si>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</si>
  <si>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</si>
  <si>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</si>
  <si>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</si>
  <si>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</si>
  <si>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</si>
  <si>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</si>
  <si>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</si>
  <si>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</si>
  <si>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</si>
  <si>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</si>
  <si>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</si>
  <si>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</si>
  <si>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</si>
  <si>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</si>
  <si>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</si>
  <si>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</si>
  <si>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</si>
  <si>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</si>
  <si>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</si>
  <si>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</si>
  <si>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</si>
  <si>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</si>
  <si>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</si>
  <si>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</si>
  <si>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</si>
  <si>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</si>
  <si>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</si>
  <si>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</si>
  <si>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</si>
  <si>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</si>
  <si>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</si>
  <si>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</si>
  <si>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</si>
  <si>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</si>
  <si>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</si>
  <si>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</si>
  <si>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</si>
  <si>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</si>
  <si>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</si>
  <si>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</si>
  <si>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</si>
  <si>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</si>
  <si>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</si>
  <si>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</si>
  <si>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</si>
  <si>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</si>
  <si>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</si>
  <si>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</si>
  <si>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</si>
  <si>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</si>
  <si>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</si>
  <si>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</si>
  <si>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</si>
  <si>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</si>
  <si>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</si>
  <si>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</si>
  <si>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</si>
  <si>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</si>
  <si>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</si>
  <si>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</si>
  <si>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</si>
  <si>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</si>
  <si>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</si>
  <si>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</si>
  <si>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</si>
  <si>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</si>
  <si>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</si>
  <si>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</si>
  <si>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</si>
  <si>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</si>
  <si>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</si>
  <si>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</si>
  <si>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</si>
  <si>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</si>
  <si>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</si>
  <si>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</si>
  <si>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</si>
  <si>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</si>
  <si>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</si>
  <si>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</si>
  <si>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</si>
  <si>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</si>
  <si>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</si>
  <si>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</si>
  <si>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</si>
  <si>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</si>
  <si>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</si>
  <si>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</si>
  <si>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</si>
  <si>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</si>
  <si>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</si>
  <si>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</si>
  <si>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</si>
  <si>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</si>
  <si>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</si>
  <si>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</si>
  <si>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</si>
  <si>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</si>
  <si>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</si>
  <si>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</si>
  <si>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</si>
  <si>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</si>
  <si>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</si>
  <si>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</si>
  <si>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</si>
  <si>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</si>
  <si>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</si>
  <si>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</si>
  <si>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</si>
  <si>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</si>
  <si>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</si>
  <si>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</si>
  <si>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</si>
  <si>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</si>
  <si>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</si>
  <si>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</si>
  <si>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</si>
  <si>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</si>
  <si>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</si>
  <si>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</si>
  <si>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</si>
  <si>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</si>
  <si>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</si>
  <si>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</si>
  <si>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</si>
  <si>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</si>
  <si>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</si>
  <si>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</si>
  <si>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</si>
  <si>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</si>
  <si>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</si>
  <si>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</si>
  <si>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</si>
  <si>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</si>
  <si>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</si>
  <si>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</si>
  <si>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</si>
  <si>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</si>
  <si>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</si>
  <si>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</si>
  <si>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</si>
  <si>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</si>
  <si>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</si>
  <si>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</si>
  <si>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</si>
  <si>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</si>
  <si>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</si>
  <si>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</si>
  <si>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</si>
  <si>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</si>
  <si>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</si>
  <si>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</si>
  <si>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</si>
  <si>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</si>
  <si>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</si>
  <si>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</si>
  <si>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</si>
  <si>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</si>
  <si>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</si>
  <si>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</si>
  <si>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</si>
  <si>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</si>
  <si>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</si>
  <si>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</si>
  <si>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</si>
  <si>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</si>
  <si>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</si>
  <si>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</si>
  <si>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</si>
  <si>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</si>
  <si>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</si>
  <si>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</si>
  <si>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</si>
  <si>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</si>
  <si>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</si>
  <si>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</si>
  <si>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</si>
  <si>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</si>
  <si>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</si>
  <si>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</si>
  <si>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</si>
  <si>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</si>
  <si>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</si>
  <si>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</si>
  <si>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</si>
  <si>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</si>
  <si>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</si>
  <si>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</si>
  <si>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</si>
  <si>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</si>
  <si>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</si>
  <si>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</si>
  <si>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</si>
  <si>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</si>
  <si>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</si>
  <si>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</si>
  <si>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</si>
  <si>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</si>
  <si>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</si>
  <si>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</si>
  <si>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</si>
  <si>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</si>
  <si>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</si>
  <si>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</si>
  <si>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</si>
  <si>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</si>
  <si>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</si>
  <si>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</si>
  <si>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</si>
  <si>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</si>
  <si>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</si>
  <si>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</si>
  <si>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</si>
  <si>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</si>
  <si>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</si>
  <si>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</si>
  <si>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</si>
  <si>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</si>
  <si>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</si>
  <si>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</si>
  <si>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</si>
  <si>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</si>
  <si>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</si>
  <si>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</si>
  <si>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</si>
  <si>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</si>
  <si>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</si>
  <si>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</si>
  <si>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</si>
  <si>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</si>
  <si>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</si>
  <si>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</si>
  <si>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</si>
  <si>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</si>
  <si>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</si>
  <si>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</si>
  <si>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</si>
  <si>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</si>
  <si>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</si>
  <si>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</si>
  <si>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</si>
  <si>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</si>
  <si>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</si>
  <si>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</si>
  <si>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</si>
  <si>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</si>
  <si>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</si>
  <si>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</si>
  <si>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</si>
  <si>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</si>
  <si>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</si>
  <si>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</si>
  <si>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</si>
  <si>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</si>
  <si>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</si>
  <si>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</si>
  <si>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</si>
  <si>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</si>
  <si>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</si>
  <si>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</si>
  <si>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</si>
  <si>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</si>
  <si>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</si>
  <si>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</si>
  <si>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</si>
  <si>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</si>
  <si>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</si>
  <si>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</si>
  <si>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</si>
  <si>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</si>
  <si>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</si>
  <si>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</si>
  <si>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</si>
  <si>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</si>
  <si>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</si>
  <si>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</si>
  <si>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</si>
  <si>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</si>
  <si>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</si>
  <si>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</si>
  <si>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</si>
  <si>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</si>
  <si>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</si>
  <si>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</si>
  <si>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</si>
  <si>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</si>
  <si>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</si>
  <si>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</si>
  <si>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</si>
  <si>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</si>
  <si>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</si>
  <si>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</si>
  <si>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</si>
  <si>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</si>
  <si>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</si>
  <si>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</si>
  <si>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</si>
  <si>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</si>
  <si>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</si>
  <si>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</si>
  <si>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</si>
  <si>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</si>
  <si>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</si>
  <si>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</si>
  <si>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</si>
  <si>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</si>
  <si>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</si>
  <si>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</si>
  <si>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</si>
  <si>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</si>
  <si>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</si>
  <si>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</si>
  <si>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</si>
  <si>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</si>
  <si>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</si>
  <si>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</si>
  <si>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</si>
  <si>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</si>
  <si>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</si>
  <si>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</si>
  <si>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</si>
  <si>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</si>
  <si>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</si>
  <si>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</si>
  <si>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</si>
  <si>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</si>
  <si>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</si>
  <si>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</si>
  <si>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</si>
  <si>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</si>
  <si>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</si>
  <si>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</si>
  <si>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</si>
  <si>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</si>
  <si>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</si>
  <si>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</si>
  <si>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</si>
  <si>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</si>
  <si>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</si>
  <si>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</si>
  <si>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</si>
  <si>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</si>
  <si>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</si>
  <si>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</si>
  <si>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</si>
  <si>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</si>
  <si>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</si>
  <si>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</si>
  <si>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</si>
  <si>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</si>
  <si>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</si>
  <si>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</si>
  <si>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</si>
  <si>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</si>
  <si>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</si>
  <si>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</si>
  <si>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</si>
  <si>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</si>
  <si>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</si>
  <si>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</si>
  <si>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</si>
  <si>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</si>
  <si>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</si>
  <si>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</si>
  <si>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</si>
  <si>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</si>
  <si>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</si>
  <si>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</si>
  <si>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</si>
  <si>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</si>
  <si>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</si>
  <si>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</si>
  <si>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</si>
  <si>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</si>
  <si>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</si>
  <si>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</si>
  <si>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</si>
  <si>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</si>
  <si>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</si>
  <si>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</si>
  <si>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</si>
  <si>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</si>
  <si>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</si>
  <si>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</si>
  <si>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</si>
  <si>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</si>
  <si>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</si>
  <si>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</si>
  <si>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</si>
  <si>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</si>
  <si>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</si>
  <si>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</si>
  <si>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</si>
  <si>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</si>
  <si>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</si>
  <si>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</si>
  <si>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</si>
  <si>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</si>
  <si>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</si>
  <si>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</si>
  <si>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</si>
  <si>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</si>
  <si>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</si>
  <si>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</si>
  <si>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</si>
  <si>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</si>
  <si>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</si>
  <si>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</si>
  <si>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</si>
  <si>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</si>
  <si>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</si>
  <si>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</si>
  <si>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</si>
  <si>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</si>
  <si>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</si>
  <si>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</si>
  <si>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</si>
  <si>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</si>
  <si>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</si>
  <si>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</si>
  <si>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</si>
  <si>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</si>
  <si>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</si>
  <si>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</si>
  <si>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</si>
  <si>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</si>
  <si>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</si>
  <si>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</si>
  <si>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</si>
  <si>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</si>
  <si>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</si>
  <si>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</si>
  <si>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</si>
  <si>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</si>
  <si>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</si>
  <si>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</si>
  <si>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</si>
  <si>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</si>
  <si>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</si>
  <si>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</si>
  <si>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</si>
  <si>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</si>
  <si>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</si>
  <si>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</si>
  <si>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</si>
  <si>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</si>
  <si>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</si>
  <si>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</si>
  <si>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</si>
  <si>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</si>
  <si>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</si>
  <si>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</si>
  <si>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</si>
  <si>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</si>
  <si>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</si>
  <si>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</si>
  <si>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</si>
  <si>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</si>
  <si>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</si>
  <si>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</si>
  <si>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</si>
  <si>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</si>
  <si>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</si>
  <si>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</si>
  <si>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</si>
  <si>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</si>
  <si>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</si>
  <si>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</si>
  <si>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</si>
  <si>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</si>
  <si>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</si>
  <si>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</si>
  <si>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</si>
  <si>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</si>
  <si>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</si>
  <si>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</si>
  <si>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</si>
  <si>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</si>
  <si>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</si>
  <si>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</si>
  <si>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</si>
  <si>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</si>
  <si>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</si>
  <si>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</si>
  <si>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</si>
  <si>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</si>
  <si>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</si>
  <si>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</si>
  <si>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</si>
  <si>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</si>
  <si>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</si>
  <si>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</si>
  <si>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</si>
  <si>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</si>
  <si>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</si>
  <si>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</si>
  <si>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</si>
  <si>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</si>
  <si>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</si>
  <si>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</si>
  <si>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</si>
  <si>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</si>
  <si>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</si>
  <si>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</si>
  <si>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</si>
  <si>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</si>
  <si>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</si>
  <si>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</si>
  <si>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</si>
  <si>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</si>
  <si>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</si>
  <si>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</si>
  <si>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</si>
  <si>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</si>
  <si>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</si>
  <si>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</si>
  <si>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</si>
  <si>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</si>
  <si>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</si>
  <si>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</si>
  <si>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</si>
  <si>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</si>
  <si>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</si>
  <si>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</si>
  <si>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</si>
  <si>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</si>
  <si>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</si>
  <si>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</si>
  <si>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</si>
  <si>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</si>
  <si>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</si>
  <si>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</si>
  <si>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</si>
  <si>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</si>
  <si>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</si>
  <si>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</si>
  <si>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</si>
  <si>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</si>
  <si>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</si>
  <si>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</si>
  <si>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</si>
  <si>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</si>
  <si>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</si>
  <si>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</si>
  <si>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</si>
  <si>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</si>
  <si>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</si>
  <si>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</si>
  <si>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</si>
  <si>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</si>
  <si>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</si>
  <si>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</si>
  <si>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</si>
  <si>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</si>
  <si>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</si>
  <si>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</si>
  <si>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</si>
  <si>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</si>
  <si>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</si>
  <si>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</si>
  <si>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</si>
  <si>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</si>
  <si>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</si>
  <si>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</si>
  <si>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</si>
  <si>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</si>
  <si>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</si>
  <si>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</si>
  <si>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</si>
  <si>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</si>
  <si>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</si>
  <si>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</si>
  <si>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</si>
  <si>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</si>
  <si>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</si>
  <si>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</si>
  <si>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</si>
  <si>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</si>
  <si>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</si>
  <si>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</si>
  <si>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</si>
  <si>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</si>
  <si>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</si>
  <si>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</si>
  <si>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</si>
  <si>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</si>
  <si>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</si>
  <si>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</si>
  <si>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</si>
  <si>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</si>
  <si>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</si>
  <si>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</si>
  <si>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</si>
  <si>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</si>
  <si>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</si>
  <si>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</si>
  <si>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</si>
  <si>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</si>
  <si>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</si>
  <si>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</si>
  <si>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</si>
  <si>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</si>
  <si>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</si>
  <si>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</si>
  <si>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</si>
  <si>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</si>
  <si>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</si>
  <si>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</si>
  <si>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</si>
  <si>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</si>
  <si>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</si>
  <si>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</si>
  <si>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</si>
  <si>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</si>
  <si>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</si>
  <si>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</si>
  <si>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</si>
  <si>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</si>
  <si>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</si>
  <si>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</si>
  <si>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</si>
  <si>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</si>
  <si>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</si>
  <si>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</si>
  <si>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</si>
  <si>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</si>
  <si>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</si>
  <si>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</si>
  <si>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</si>
  <si>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</si>
  <si>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</si>
  <si>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</si>
  <si>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</si>
  <si>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</si>
  <si>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</si>
  <si>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</si>
  <si>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</si>
  <si>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</si>
  <si>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</si>
  <si>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</si>
  <si>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</si>
  <si>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</si>
  <si>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</si>
  <si>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</si>
  <si>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</si>
  <si>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</si>
  <si>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</si>
  <si>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</si>
  <si>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</si>
  <si>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</si>
  <si>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</si>
  <si>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</si>
  <si>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</si>
  <si>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</si>
  <si>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</si>
  <si>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</si>
  <si>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</si>
  <si>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</si>
  <si>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</si>
  <si>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</si>
  <si>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</si>
  <si>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</si>
  <si>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</si>
  <si>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</si>
  <si>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</si>
  <si>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</si>
  <si>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</si>
  <si>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</si>
  <si>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</si>
  <si>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</si>
  <si>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</si>
  <si>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</si>
  <si>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</si>
  <si>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</si>
  <si>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</si>
  <si>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</si>
  <si>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</si>
  <si>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</si>
  <si>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</si>
  <si>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</si>
  <si>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</si>
  <si>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</si>
  <si>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</si>
  <si>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</si>
  <si>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</si>
  <si>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</si>
  <si>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</si>
  <si>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</si>
  <si>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</si>
  <si>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</si>
  <si>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</si>
  <si>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</si>
  <si>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</si>
  <si>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</si>
  <si>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</si>
  <si>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</si>
  <si>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</si>
  <si>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</si>
  <si>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</si>
  <si>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</si>
  <si>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</si>
  <si>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</si>
  <si>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</si>
  <si>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</si>
  <si>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</si>
  <si>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</si>
  <si>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</si>
  <si>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</si>
  <si>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</si>
  <si>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</si>
  <si>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</si>
  <si>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</si>
  <si>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</si>
  <si>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</si>
  <si>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</si>
  <si>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</si>
  <si>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</si>
  <si>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</si>
  <si>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</si>
  <si>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</si>
  <si>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</si>
  <si>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</si>
  <si>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</si>
  <si>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</si>
  <si>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</si>
  <si>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</si>
  <si>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</si>
  <si>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</si>
  <si>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</si>
  <si>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</si>
  <si>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</si>
  <si>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</si>
  <si>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</si>
  <si>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</si>
  <si>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</si>
  <si>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</si>
  <si>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</si>
  <si>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</si>
  <si>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</si>
  <si>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</si>
  <si>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</si>
  <si>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</si>
  <si>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</si>
  <si>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</si>
  <si>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</si>
  <si>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</si>
  <si>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</si>
  <si>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</si>
  <si>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</si>
  <si>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</si>
  <si>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</si>
  <si>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</si>
  <si>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</si>
  <si>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</si>
  <si>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</si>
  <si>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</si>
  <si>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</si>
  <si>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</si>
  <si>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</si>
  <si>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</si>
  <si>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</si>
  <si>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</si>
  <si>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</si>
  <si>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</si>
  <si>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</si>
  <si>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</si>
  <si>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</si>
  <si>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</si>
  <si>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</si>
  <si>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</si>
  <si>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</si>
  <si>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</si>
  <si>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</si>
  <si>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</si>
  <si>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</si>
  <si>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</si>
  <si>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</si>
  <si>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</si>
  <si>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</si>
  <si>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</si>
  <si>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</si>
  <si>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</si>
  <si>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</si>
  <si>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</si>
  <si>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</si>
  <si>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</si>
  <si>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</si>
  <si>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</si>
  <si>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</si>
  <si>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</si>
  <si>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</si>
  <si>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</si>
  <si>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</si>
  <si>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</si>
  <si>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</si>
  <si>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</si>
  <si>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</si>
  <si>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</si>
  <si>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</si>
  <si>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</si>
  <si>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</si>
  <si>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</si>
  <si>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</si>
  <si>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</si>
  <si>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</si>
  <si>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</si>
  <si>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</si>
  <si>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</si>
  <si>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</si>
  <si>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</si>
  <si>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</si>
  <si>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</si>
  <si>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</si>
  <si>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</si>
  <si>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</si>
  <si>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</si>
  <si>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</si>
  <si>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</si>
  <si>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</si>
  <si>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</si>
  <si>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</si>
  <si>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</si>
  <si>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</si>
  <si>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</si>
  <si>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</si>
  <si>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</si>
  <si>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</si>
  <si>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</si>
  <si>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</si>
  <si>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</si>
  <si>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</si>
  <si>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</si>
  <si>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</si>
  <si>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</si>
  <si>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</si>
  <si>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</si>
  <si>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</si>
  <si>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</si>
  <si>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</si>
  <si>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</si>
  <si>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</si>
  <si>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</si>
  <si>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</si>
  <si>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</si>
  <si>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</si>
  <si>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</si>
  <si>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</si>
  <si>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</si>
  <si>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</si>
  <si>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</si>
  <si>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</si>
  <si>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</si>
  <si>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</si>
  <si>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</si>
  <si>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</si>
  <si>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</si>
  <si>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</si>
  <si>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</si>
  <si>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</si>
  <si>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</si>
  <si>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</si>
  <si>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</si>
  <si>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</si>
  <si>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</si>
  <si>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</si>
  <si>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</si>
  <si>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</si>
  <si>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</si>
  <si>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</si>
  <si>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</si>
  <si>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</si>
  <si>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</si>
  <si>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</si>
  <si>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</si>
  <si>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</si>
  <si>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</si>
  <si>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</si>
  <si>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</si>
  <si>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</si>
  <si>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</si>
  <si>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</si>
  <si>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</si>
  <si>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</si>
  <si>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</si>
  <si>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</si>
  <si>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</si>
  <si>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</si>
  <si>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</si>
  <si>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</si>
  <si>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</si>
  <si>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</si>
  <si>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</si>
  <si>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</si>
  <si>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</si>
  <si>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</si>
  <si>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</si>
  <si>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</si>
  <si>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</si>
  <si>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</si>
  <si>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</si>
  <si>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</si>
  <si>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</si>
  <si>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</si>
  <si>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</si>
  <si>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</si>
  <si>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</si>
  <si>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</si>
  <si>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</si>
  <si>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</si>
  <si>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</si>
  <si>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</si>
  <si>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</si>
  <si>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</si>
  <si>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</si>
  <si>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</si>
  <si>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</si>
  <si>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</si>
  <si>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</si>
  <si>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</si>
  <si>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</si>
  <si>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</si>
  <si>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</si>
  <si>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</si>
  <si>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</si>
  <si>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</si>
  <si>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</si>
  <si>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</si>
  <si>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</si>
  <si>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</si>
  <si>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</si>
  <si>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</si>
  <si>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</si>
  <si>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</si>
  <si>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</si>
  <si>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</si>
  <si>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</si>
  <si>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</si>
  <si>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</si>
  <si>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</si>
  <si>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</si>
  <si>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</si>
  <si>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</si>
  <si>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</si>
  <si>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</si>
  <si>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</si>
  <si>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</si>
  <si>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</si>
  <si>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</si>
  <si>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</si>
  <si>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</si>
  <si>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</si>
  <si>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</si>
  <si>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</si>
  <si>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</si>
  <si>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</si>
  <si>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</si>
  <si>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</si>
  <si>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</si>
  <si>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</si>
  <si>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</si>
  <si>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</si>
  <si>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</si>
  <si>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</si>
  <si>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</si>
  <si>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</si>
  <si>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</si>
  <si>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</si>
  <si>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</si>
  <si>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</si>
  <si>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</si>
  <si>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</si>
  <si>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</si>
  <si>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</si>
  <si>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</si>
  <si>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</si>
  <si>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</si>
  <si>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</si>
  <si>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</si>
  <si>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</si>
  <si>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</si>
  <si>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</si>
  <si>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</si>
  <si>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</si>
  <si>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</si>
  <si>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</si>
  <si>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</si>
  <si>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</si>
  <si>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</si>
  <si>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</si>
  <si>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</si>
  <si>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</si>
  <si>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</si>
  <si>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</si>
  <si>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</si>
  <si>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</si>
  <si>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</si>
  <si>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</si>
  <si>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</si>
  <si>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</si>
  <si>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</si>
  <si>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</si>
  <si>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</si>
  <si>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</si>
  <si>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</si>
  <si>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</si>
  <si>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</si>
  <si>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</si>
  <si>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</si>
  <si>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</si>
  <si>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</si>
  <si>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</si>
  <si>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</si>
  <si>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</si>
  <si>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</si>
  <si>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</si>
  <si>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</si>
  <si>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</si>
  <si>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</si>
  <si>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</si>
  <si>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</si>
  <si>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</si>
  <si>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</si>
  <si>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</si>
  <si>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</si>
  <si>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</si>
  <si>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</si>
  <si>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</si>
  <si>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</si>
  <si>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</si>
  <si>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</si>
  <si>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</si>
  <si>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</si>
  <si>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</si>
  <si>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</si>
  <si>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</si>
  <si>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</si>
  <si>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</si>
  <si>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</si>
  <si>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</si>
  <si>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</si>
  <si>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</si>
  <si>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</si>
  <si>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</si>
  <si>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</si>
  <si>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</si>
  <si>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</si>
  <si>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</si>
  <si>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</si>
  <si>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</si>
  <si>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</si>
  <si>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</si>
  <si>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</si>
  <si>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</si>
  <si>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</si>
  <si>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</si>
  <si>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</si>
  <si>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</si>
  <si>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</si>
  <si>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</si>
  <si>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</si>
  <si>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</si>
  <si>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</si>
  <si>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</si>
  <si>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</si>
  <si>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</si>
  <si>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</si>
  <si>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</si>
  <si>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</si>
  <si>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</si>
  <si>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</si>
  <si>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</si>
  <si>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</si>
  <si>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</si>
  <si>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</si>
  <si>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</si>
  <si>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</si>
  <si>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</si>
  <si>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</si>
  <si>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</si>
  <si>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</si>
  <si>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</si>
  <si>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</si>
  <si>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</si>
  <si>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</si>
  <si>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</si>
  <si>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</si>
  <si>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</si>
  <si>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</si>
  <si>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</si>
  <si>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</si>
  <si>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</si>
  <si>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</si>
  <si>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</si>
  <si>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</si>
  <si>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</si>
  <si>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</si>
  <si>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</si>
  <si>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</si>
  <si>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</si>
  <si>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</si>
  <si>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</si>
  <si>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</si>
  <si>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</si>
  <si>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</si>
  <si>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</si>
  <si>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</si>
  <si>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</si>
  <si>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</si>
  <si>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</si>
  <si>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</si>
  <si>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</si>
  <si>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</si>
  <si>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</si>
  <si>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</si>
  <si>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</si>
  <si>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</si>
  <si>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</si>
  <si>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</si>
  <si>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</si>
  <si>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</si>
  <si>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</si>
  <si>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</si>
  <si>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</si>
  <si>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</si>
  <si>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</si>
  <si>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</si>
  <si>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</si>
  <si>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</si>
  <si>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</si>
  <si>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</si>
  <si>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</si>
  <si>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</si>
  <si>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</si>
  <si>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</si>
  <si>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</si>
  <si>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</si>
  <si>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</si>
  <si>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</si>
  <si>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</si>
  <si>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</si>
  <si>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</si>
  <si>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</si>
  <si>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</si>
  <si>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</si>
  <si>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</si>
  <si>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</si>
  <si>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</si>
  <si>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</si>
  <si>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</si>
  <si>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</si>
  <si>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</si>
  <si>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</si>
  <si>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</si>
  <si>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</si>
  <si>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</si>
  <si>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</si>
  <si>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</si>
  <si>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</si>
  <si>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</si>
  <si>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</si>
  <si>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</si>
  <si>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</si>
  <si>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</si>
  <si>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</si>
  <si>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</si>
  <si>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</si>
  <si>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</si>
  <si>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</si>
  <si>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</si>
  <si>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</si>
  <si>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</si>
  <si>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</si>
  <si>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</si>
  <si>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</si>
  <si>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</si>
  <si>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</si>
  <si>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</si>
  <si>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</si>
  <si>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</si>
  <si>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</si>
  <si>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</si>
  <si>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</si>
  <si>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</si>
  <si>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</si>
  <si>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</si>
  <si>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</si>
  <si>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</si>
  <si>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</si>
  <si>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</si>
  <si>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</si>
  <si>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</si>
  <si>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</si>
  <si>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</si>
  <si>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</si>
  <si>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</si>
  <si>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</si>
  <si>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</si>
  <si>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</si>
  <si>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</si>
  <si>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</si>
  <si>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</si>
  <si>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</si>
  <si>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</si>
  <si>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</si>
  <si>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</si>
  <si>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</si>
  <si>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</si>
  <si>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</si>
  <si>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</si>
  <si>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</si>
  <si>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</si>
  <si>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</si>
  <si>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</si>
  <si>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</si>
  <si>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</si>
  <si>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</si>
  <si>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</si>
  <si>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</si>
  <si>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</si>
  <si>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</si>
  <si>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</si>
  <si>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</si>
  <si>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</si>
  <si>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</si>
  <si>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</si>
  <si>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</si>
  <si>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</si>
  <si>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</si>
  <si>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</si>
  <si>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</si>
  <si>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</si>
  <si>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</si>
  <si>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</si>
  <si>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</si>
  <si>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</si>
  <si>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</si>
  <si>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</si>
  <si>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</si>
  <si>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</si>
  <si>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</si>
  <si>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</si>
  <si>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</si>
  <si>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</si>
  <si>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</si>
  <si>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</si>
  <si>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</si>
  <si>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</si>
  <si>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</si>
  <si>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</si>
  <si>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</si>
  <si>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</si>
  <si>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</si>
  <si>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</si>
  <si>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</si>
  <si>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</si>
  <si>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</si>
  <si>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</si>
  <si>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</si>
  <si>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</si>
  <si>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</si>
  <si>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</si>
  <si>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</si>
  <si>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</si>
  <si>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</si>
  <si>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</si>
  <si>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</si>
  <si>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</si>
  <si>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</si>
  <si>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</si>
  <si>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</si>
  <si>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</si>
  <si>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</si>
  <si>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</si>
  <si>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</si>
  <si>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</si>
  <si>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</si>
  <si>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</si>
  <si>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</si>
  <si>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</si>
  <si>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</si>
  <si>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</si>
  <si>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</si>
  <si>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</si>
  <si>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</si>
  <si>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</si>
  <si>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</si>
  <si>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</si>
  <si>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</si>
  <si>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</si>
  <si>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</si>
  <si>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</si>
  <si>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</si>
  <si>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</si>
  <si>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</si>
  <si>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</si>
  <si>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</si>
  <si>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</si>
  <si>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</si>
  <si>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</si>
  <si>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</si>
  <si>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</si>
  <si>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</si>
  <si>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</si>
  <si>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</si>
  <si>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</si>
  <si>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</si>
  <si>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</si>
  <si>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</si>
  <si>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</si>
  <si>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</si>
  <si>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</si>
  <si>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</si>
  <si>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</si>
  <si>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</si>
  <si>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</si>
  <si>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</si>
  <si>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</si>
  <si>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</si>
  <si>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</si>
  <si>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</si>
  <si>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</si>
  <si>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</si>
  <si>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</si>
  <si>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</si>
  <si>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</si>
  <si>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</si>
  <si>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</si>
  <si>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</si>
  <si>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</si>
  <si>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</si>
  <si>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</si>
  <si>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</si>
  <si>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</si>
  <si>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</si>
  <si>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</si>
  <si>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</si>
  <si>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</si>
  <si>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</si>
  <si>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</si>
  <si>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</si>
  <si>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</si>
  <si>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</si>
  <si>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</si>
  <si>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</si>
  <si>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</si>
  <si>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</si>
  <si>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</si>
  <si>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</si>
  <si>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</si>
  <si>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</si>
  <si>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</si>
  <si>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</si>
  <si>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</si>
  <si>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</si>
  <si>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</si>
  <si>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</si>
  <si>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</si>
  <si>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</si>
  <si>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</si>
  <si>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</si>
  <si>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</si>
  <si>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</si>
  <si>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</si>
  <si>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</si>
  <si>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</si>
  <si>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</si>
  <si>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</si>
  <si>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</si>
  <si>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</si>
  <si>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</si>
  <si>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</si>
  <si>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</si>
  <si>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</si>
  <si>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</si>
  <si>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</si>
  <si>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</si>
  <si>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</si>
  <si>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</si>
  <si>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</si>
  <si>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</si>
  <si>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</si>
  <si>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</si>
  <si>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</si>
  <si>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</si>
  <si>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</si>
  <si>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</si>
  <si>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</si>
  <si>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</si>
  <si>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</si>
  <si>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</si>
  <si>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</si>
  <si>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</si>
  <si>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</si>
  <si>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</si>
  <si>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</si>
  <si>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</si>
  <si>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</si>
  <si>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</si>
  <si>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</si>
  <si>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</si>
  <si>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</si>
  <si>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</si>
  <si>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</si>
  <si>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</si>
  <si>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</si>
  <si>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</si>
  <si>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</si>
  <si>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</si>
  <si>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</si>
  <si>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</si>
  <si>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</si>
  <si>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</si>
  <si>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</si>
  <si>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</si>
  <si>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</si>
  <si>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</si>
  <si>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</si>
  <si>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</si>
  <si>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</si>
  <si>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</si>
  <si>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</si>
  <si>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</si>
  <si>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</si>
  <si>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</si>
  <si>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</si>
  <si>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</si>
  <si>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</si>
  <si>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</si>
  <si>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</si>
  <si>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</si>
  <si>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</si>
  <si>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</si>
  <si>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</si>
  <si>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</si>
  <si>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</si>
  <si>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</si>
  <si>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</si>
  <si>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</si>
  <si>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</si>
  <si>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</si>
  <si>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</si>
  <si>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</si>
  <si>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</si>
  <si>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</si>
  <si>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</si>
  <si>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</si>
  <si>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</si>
  <si>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</si>
  <si>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</si>
  <si>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</si>
  <si>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</si>
  <si>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</si>
  <si>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</si>
  <si>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</si>
  <si>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</si>
  <si>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</si>
  <si>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</si>
  <si>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</si>
  <si>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</si>
  <si>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</si>
  <si>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</si>
  <si>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</si>
  <si>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</si>
  <si>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</si>
  <si>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</si>
  <si>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</si>
  <si>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</si>
  <si>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</si>
  <si>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</si>
  <si>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</si>
  <si>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</si>
  <si>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</si>
  <si>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</si>
  <si>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</si>
  <si>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</si>
  <si>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</si>
  <si>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</si>
  <si>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</si>
  <si>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</si>
  <si>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</si>
  <si>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</si>
  <si>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</si>
  <si>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</si>
  <si>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</si>
  <si>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</si>
  <si>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</si>
  <si>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</si>
  <si>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</si>
  <si>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</si>
  <si>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</si>
  <si>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</si>
  <si>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</si>
  <si>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</si>
  <si>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</si>
  <si>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</si>
  <si>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</si>
  <si>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</si>
  <si>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</si>
  <si>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</si>
  <si>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</si>
  <si>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</si>
  <si>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</si>
  <si>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</si>
  <si>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</si>
  <si>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</si>
  <si>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</si>
  <si>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</si>
  <si>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</si>
  <si>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</si>
  <si>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</si>
  <si>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</si>
  <si>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</si>
  <si>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</si>
  <si>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</si>
  <si>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</si>
  <si>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</si>
  <si>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</si>
  <si>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</si>
  <si>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</si>
  <si>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</si>
  <si>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</si>
  <si>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</si>
  <si>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</si>
  <si>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</si>
  <si>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</si>
  <si>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</si>
  <si>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</si>
  <si>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</si>
  <si>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</si>
  <si>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</si>
  <si>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</si>
  <si>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</si>
  <si>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</si>
  <si>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</si>
  <si>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</si>
  <si>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</si>
  <si>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</si>
  <si>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</si>
  <si>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</si>
  <si>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</si>
  <si>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</si>
  <si>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</si>
  <si>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</si>
  <si>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</si>
  <si>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</si>
  <si>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</si>
  <si>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</si>
  <si>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</si>
  <si>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</si>
  <si>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</si>
  <si>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</si>
  <si>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</si>
  <si>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</si>
  <si>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</si>
  <si>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</si>
  <si>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</si>
  <si>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</si>
  <si>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</si>
  <si>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</si>
  <si>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</si>
  <si>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</si>
  <si>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</si>
  <si>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</si>
  <si>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</si>
  <si>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</si>
  <si>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</si>
  <si>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</si>
  <si>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</si>
  <si>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</si>
  <si>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</si>
  <si>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</si>
  <si>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</si>
  <si>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</si>
  <si>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</si>
  <si>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</si>
  <si>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</si>
  <si>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</si>
  <si>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</si>
  <si>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</si>
  <si>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</si>
  <si>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</si>
  <si>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</si>
  <si>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</si>
  <si>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</si>
  <si>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</si>
  <si>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</si>
  <si>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</si>
  <si>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</si>
  <si>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</si>
  <si>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</si>
  <si>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</si>
  <si>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</si>
  <si>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</si>
  <si>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</si>
  <si>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</si>
  <si>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</si>
  <si>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</si>
  <si>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</si>
  <si>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</si>
  <si>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</si>
  <si>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</si>
  <si>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</si>
  <si>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</si>
  <si>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</si>
  <si>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</si>
  <si>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</si>
  <si>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</si>
  <si>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</si>
  <si>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</si>
  <si>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</si>
  <si>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</si>
  <si>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</si>
  <si>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</si>
  <si>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</si>
  <si>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</si>
  <si>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</si>
  <si>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</si>
  <si>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</si>
  <si>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</si>
  <si>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</si>
  <si>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</si>
  <si>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</si>
  <si>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</si>
  <si>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</si>
  <si>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</si>
  <si>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</si>
  <si>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</si>
  <si>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</si>
  <si>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</si>
  <si>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</si>
  <si>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</si>
  <si>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</si>
  <si>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</si>
  <si>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</si>
  <si>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</si>
  <si>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</si>
  <si>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</si>
  <si>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</si>
  <si>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</si>
  <si>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</si>
  <si>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</si>
  <si>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</si>
  <si>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</si>
  <si>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</si>
  <si>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</si>
  <si>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</si>
  <si>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</si>
  <si>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</si>
  <si>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</si>
  <si>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</si>
  <si>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</si>
  <si>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</si>
  <si>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</si>
  <si>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</si>
  <si>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</si>
  <si>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</si>
  <si>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</si>
  <si>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</si>
  <si>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</si>
  <si>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</si>
  <si>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</si>
  <si>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</si>
  <si>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</si>
  <si>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</si>
  <si>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</si>
  <si>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</si>
  <si>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</si>
  <si>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</si>
  <si>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</si>
  <si>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</si>
  <si>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</si>
  <si>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</si>
  <si>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</si>
  <si>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</si>
  <si>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</si>
  <si>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</si>
  <si>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</si>
  <si>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</si>
  <si>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</si>
  <si>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</si>
  <si>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</si>
  <si>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</si>
  <si>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</si>
  <si>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</si>
  <si>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</si>
  <si>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</si>
  <si>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</si>
  <si>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</si>
  <si>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</si>
  <si>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</si>
  <si>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</si>
  <si>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</si>
  <si>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</si>
  <si>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</si>
  <si>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</si>
  <si>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</si>
  <si>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</si>
  <si>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</si>
  <si>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</si>
  <si>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</si>
  <si>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</si>
  <si>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</si>
  <si>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</si>
  <si>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</si>
  <si>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</si>
  <si>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</si>
  <si>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</si>
  <si>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</si>
  <si>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</si>
  <si>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</si>
  <si>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</si>
  <si>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</si>
  <si>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</si>
  <si>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</si>
  <si>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</si>
  <si>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</si>
  <si>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</si>
  <si>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</si>
  <si>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</si>
  <si>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</si>
  <si>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</si>
  <si>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</si>
  <si>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</si>
  <si>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</si>
  <si>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</si>
  <si>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</si>
  <si>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</si>
  <si>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</si>
  <si>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</si>
  <si>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</si>
  <si>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</si>
  <si>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</si>
  <si>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</si>
  <si>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</si>
  <si>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</si>
  <si>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</si>
  <si>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</si>
  <si>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</si>
  <si>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</si>
  <si>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</si>
  <si>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</si>
  <si>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</si>
  <si>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</si>
  <si>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</si>
  <si>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</si>
  <si>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</si>
  <si>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</si>
  <si>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</si>
  <si>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</si>
  <si>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</si>
  <si>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</si>
  <si>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</si>
  <si>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</si>
  <si>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</si>
  <si>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</si>
  <si>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</si>
  <si>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</si>
  <si>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</si>
  <si>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</si>
  <si>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</si>
  <si>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</si>
  <si>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</si>
  <si>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</si>
  <si>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</si>
  <si>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</si>
  <si>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</si>
  <si>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</si>
  <si>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</si>
  <si>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</si>
  <si>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</si>
  <si>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</si>
  <si>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</si>
  <si>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</si>
  <si>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</si>
  <si>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</si>
  <si>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</si>
  <si>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</si>
  <si>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</si>
  <si>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</si>
  <si>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</si>
  <si>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</si>
  <si>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</si>
  <si>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</si>
  <si>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</si>
  <si>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</si>
  <si>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</si>
  <si>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</si>
  <si>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</si>
  <si>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</si>
  <si>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</si>
  <si>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</si>
  <si>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</si>
  <si>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</si>
  <si>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</si>
  <si>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</si>
  <si>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</si>
  <si>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</si>
  <si>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</si>
  <si>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</si>
  <si>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</si>
  <si>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</si>
  <si>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</si>
  <si>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</si>
  <si>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</si>
  <si>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</si>
  <si>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</si>
  <si>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</si>
  <si>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</si>
  <si>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</si>
  <si>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</si>
  <si>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</si>
  <si>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</si>
  <si>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</si>
  <si>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</si>
  <si>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</si>
  <si>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</si>
  <si>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</si>
  <si>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</si>
  <si>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</si>
  <si>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</si>
  <si>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</si>
  <si>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</si>
  <si>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</si>
  <si>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</si>
  <si>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</si>
  <si>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</si>
  <si>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</si>
  <si>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</si>
  <si>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</si>
  <si>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</si>
  <si>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</si>
  <si>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</si>
  <si>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</si>
  <si>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</si>
  <si>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</si>
  <si>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</si>
  <si>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</si>
  <si>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</si>
  <si>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</si>
  <si>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</si>
  <si>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</si>
  <si>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</si>
  <si>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</si>
  <si>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</si>
  <si>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</si>
  <si>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</si>
  <si>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</si>
  <si>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</si>
  <si>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</si>
  <si>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</si>
  <si>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</si>
  <si>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</si>
  <si>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</si>
  <si>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</si>
  <si>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</si>
  <si>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</si>
  <si>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</si>
  <si>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</si>
  <si>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</si>
  <si>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</si>
  <si>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</si>
  <si>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</si>
  <si>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</si>
  <si>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</si>
  <si>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</si>
  <si>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</si>
  <si>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</si>
  <si>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</si>
  <si>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</si>
  <si>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</si>
  <si>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</si>
  <si>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</si>
  <si>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</si>
  <si>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</si>
  <si>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</si>
  <si>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</si>
  <si>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</si>
  <si>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</si>
  <si>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</si>
  <si>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</si>
  <si>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</si>
  <si>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</si>
  <si>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</si>
  <si>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</si>
  <si>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</si>
  <si>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</si>
  <si>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</si>
  <si>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</si>
  <si>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</si>
  <si>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</si>
  <si>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</si>
  <si>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</si>
  <si>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</si>
  <si>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</si>
  <si>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</si>
  <si>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</si>
  <si>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</si>
  <si>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</si>
  <si>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</si>
  <si>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</si>
  <si>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</si>
  <si>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</si>
  <si>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</si>
  <si>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</si>
  <si>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</si>
  <si>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</si>
  <si>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</si>
  <si>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</si>
  <si>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</si>
  <si>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</si>
  <si>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</si>
  <si>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</si>
  <si>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</si>
  <si>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</si>
  <si>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</si>
  <si>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</si>
  <si>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</si>
  <si>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</si>
  <si>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</si>
  <si>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</si>
  <si>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</si>
  <si>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</si>
  <si>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</si>
  <si>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</si>
  <si>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</si>
  <si>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</si>
  <si>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</si>
  <si>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</si>
  <si>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</si>
  <si>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</si>
  <si>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</si>
  <si>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</si>
  <si>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</si>
  <si>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</si>
  <si>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</si>
  <si>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</si>
  <si>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</si>
  <si>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</si>
  <si>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</si>
  <si>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</si>
  <si>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</si>
  <si>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</si>
  <si>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</si>
  <si>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</si>
  <si>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</si>
  <si>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</si>
  <si>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</si>
  <si>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</si>
  <si>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</si>
  <si>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</si>
  <si>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</si>
  <si>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</si>
  <si>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</si>
  <si>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</si>
  <si>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</si>
  <si>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</si>
  <si>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</si>
  <si>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</si>
  <si>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</si>
  <si>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</si>
  <si>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</si>
  <si>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</si>
  <si>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</si>
  <si>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</si>
  <si>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</si>
  <si>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</si>
  <si>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</si>
  <si>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</si>
  <si>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</si>
  <si>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</si>
  <si>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</si>
  <si>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</si>
  <si>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</si>
  <si>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</si>
  <si>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</si>
  <si>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</si>
  <si>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</si>
  <si>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</si>
  <si>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</si>
  <si>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</si>
  <si>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</si>
  <si>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</si>
  <si>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</si>
  <si>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</si>
  <si>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</si>
  <si>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</si>
  <si>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</si>
  <si>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</si>
  <si>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</si>
  <si>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</si>
  <si>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</si>
  <si>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</si>
  <si>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</si>
  <si>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</si>
  <si>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</si>
  <si>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</si>
  <si>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</si>
  <si>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</si>
  <si>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</si>
  <si>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</si>
  <si>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</si>
  <si>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</si>
  <si>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</si>
  <si>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</si>
  <si>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</si>
  <si>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</si>
  <si>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</si>
  <si>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</si>
  <si>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</si>
  <si>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</si>
  <si>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</si>
  <si>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</si>
  <si>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</si>
  <si>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</si>
  <si>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</si>
  <si>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</si>
  <si>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</si>
  <si>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</si>
  <si>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</si>
  <si>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</si>
  <si>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</si>
  <si>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</si>
  <si>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</si>
  <si>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</si>
  <si>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</si>
  <si>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</si>
  <si>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</si>
  <si>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</si>
  <si>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</si>
  <si>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</si>
  <si>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</si>
  <si>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</si>
  <si>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</si>
  <si>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</si>
  <si>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</si>
  <si>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</si>
  <si>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</si>
  <si>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</si>
  <si>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</si>
  <si>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</si>
  <si>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</si>
  <si>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</si>
  <si>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</si>
  <si>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</si>
  <si>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</si>
  <si>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</si>
  <si>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</si>
  <si>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</si>
  <si>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</si>
  <si>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</si>
  <si>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</si>
  <si>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</si>
  <si>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</si>
  <si>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</si>
  <si>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</si>
  <si>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</si>
  <si>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</si>
  <si>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</si>
  <si>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</si>
  <si>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</si>
  <si>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</si>
  <si>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</si>
  <si>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</si>
  <si>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</si>
  <si>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</si>
  <si>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</si>
  <si>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</si>
  <si>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</si>
  <si>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</si>
  <si>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</si>
  <si>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</si>
  <si>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</si>
  <si>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</si>
  <si>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</si>
  <si>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</si>
  <si>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</si>
  <si>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</si>
  <si>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</si>
  <si>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</si>
  <si>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</si>
  <si>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</si>
  <si>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</si>
  <si>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</si>
  <si>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</si>
  <si>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</si>
  <si>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</si>
  <si>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</si>
  <si>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</si>
  <si>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</si>
  <si>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</si>
  <si>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</si>
  <si>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</si>
  <si>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</si>
  <si>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</si>
  <si>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</si>
  <si>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</si>
  <si>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</si>
  <si>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</si>
  <si>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</si>
  <si>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</si>
  <si>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</si>
  <si>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</si>
  <si>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</si>
  <si>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</si>
  <si>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</si>
  <si>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</si>
  <si>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</si>
  <si>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</si>
  <si>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</si>
  <si>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</si>
  <si>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</si>
  <si>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</si>
  <si>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</si>
  <si>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</si>
  <si>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</si>
  <si>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</si>
  <si>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</si>
  <si>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</si>
  <si>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</si>
  <si>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</si>
  <si>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</si>
  <si>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</si>
  <si>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</si>
  <si>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</si>
  <si>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</si>
  <si>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</si>
  <si>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</si>
  <si>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</si>
  <si>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</si>
  <si>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</si>
  <si>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</si>
  <si>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</si>
  <si>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</si>
  <si>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</si>
  <si>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</si>
  <si>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</si>
  <si>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</si>
  <si>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</si>
  <si>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</si>
  <si>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</si>
  <si>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</si>
  <si>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</si>
  <si>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</si>
  <si>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</si>
  <si>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</si>
  <si>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</si>
  <si>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</si>
  <si>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</si>
  <si>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</si>
  <si>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</si>
  <si>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</si>
  <si>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</si>
  <si>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</si>
  <si>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</si>
  <si>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</si>
  <si>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</si>
  <si>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</si>
  <si>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</si>
  <si>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</si>
  <si>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</si>
  <si>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</si>
  <si>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</si>
  <si>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</si>
  <si>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</si>
  <si>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</si>
  <si>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</si>
  <si>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</si>
  <si>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</si>
  <si>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</si>
  <si>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</si>
  <si>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</si>
  <si>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</si>
  <si>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</si>
  <si>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</si>
  <si>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</si>
  <si>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</si>
  <si>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</si>
  <si>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</si>
  <si>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</si>
  <si>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</si>
  <si>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</si>
  <si>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</si>
  <si>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</si>
  <si>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</si>
  <si>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</si>
  <si>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</si>
  <si>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</si>
  <si>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</si>
  <si>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</si>
  <si>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</si>
  <si>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</si>
  <si>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</si>
  <si>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</si>
  <si>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</si>
  <si>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</si>
  <si>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</si>
  <si>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</si>
  <si>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</si>
  <si>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</si>
  <si>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</si>
  <si>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</si>
  <si>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</si>
  <si>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</si>
  <si>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</si>
  <si>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</si>
  <si>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</si>
  <si>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</si>
  <si>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</si>
  <si>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</si>
  <si>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</si>
  <si>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</si>
  <si>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</si>
  <si>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</si>
  <si>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</si>
  <si>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</si>
  <si>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</si>
  <si>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</si>
  <si>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</si>
  <si>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</si>
  <si>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</si>
  <si>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</si>
  <si>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</si>
  <si>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</si>
  <si>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</si>
  <si>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</si>
  <si>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</si>
  <si>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</si>
  <si>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</si>
  <si>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</si>
  <si>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</si>
  <si>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</si>
  <si>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</si>
  <si>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</si>
  <si>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</si>
  <si>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</si>
  <si>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</si>
  <si>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</si>
  <si>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</si>
  <si>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</si>
  <si>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</si>
  <si>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</si>
  <si>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</si>
  <si>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</si>
  <si>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</si>
  <si>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</si>
  <si>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</si>
  <si>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</si>
  <si>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</si>
  <si>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</si>
  <si>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</si>
  <si>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</si>
  <si>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</si>
  <si>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</si>
  <si>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</si>
  <si>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</si>
  <si>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</si>
  <si>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</si>
  <si>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</si>
  <si>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</si>
  <si>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</si>
  <si>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</si>
  <si>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</si>
  <si>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</si>
  <si>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</si>
  <si>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</si>
  <si>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</si>
  <si>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</si>
  <si>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</si>
  <si>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</si>
  <si>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</si>
  <si>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</si>
  <si>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</si>
  <si>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</si>
  <si>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</si>
  <si>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</si>
  <si>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</si>
  <si>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</si>
  <si>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</si>
  <si>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</si>
  <si>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</si>
  <si>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</si>
  <si>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</si>
  <si>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</si>
  <si>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</si>
  <si>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</si>
  <si>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</si>
  <si>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</si>
  <si>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</si>
  <si>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</si>
  <si>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</si>
  <si>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</si>
  <si>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</si>
  <si>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</si>
  <si>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</si>
  <si>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</si>
  <si>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</si>
  <si>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</si>
  <si>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</si>
  <si>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</si>
  <si>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</si>
  <si>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</si>
  <si>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</si>
  <si>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</si>
  <si>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</si>
  <si>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</si>
  <si>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</si>
  <si>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</si>
  <si>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</si>
  <si>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</si>
  <si>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</si>
  <si>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</si>
  <si>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</si>
  <si>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</si>
  <si>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</si>
  <si>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</si>
  <si>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</si>
  <si>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</si>
  <si>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</si>
  <si>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</si>
  <si>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</si>
  <si>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</si>
  <si>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</si>
  <si>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</si>
  <si>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</si>
  <si>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</si>
  <si>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</si>
  <si>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</si>
  <si>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</si>
  <si>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</si>
  <si>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</si>
  <si>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</si>
  <si>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</si>
  <si>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</si>
  <si>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</si>
  <si>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</si>
  <si>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</si>
  <si>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</si>
  <si>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</si>
  <si>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</si>
  <si>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</si>
  <si>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</si>
  <si>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</si>
  <si>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</si>
  <si>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</si>
  <si>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</si>
  <si>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</si>
  <si>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</si>
  <si>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</si>
  <si>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</si>
  <si>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</si>
  <si>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</si>
  <si>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</si>
  <si>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</si>
  <si>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</si>
  <si>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</si>
  <si>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</si>
  <si>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</si>
  <si>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</si>
  <si>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</si>
  <si>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</si>
  <si>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</si>
  <si>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</si>
  <si>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</si>
  <si>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</si>
  <si>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</si>
  <si>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</si>
  <si>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</si>
  <si>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</si>
  <si>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</si>
  <si>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</si>
  <si>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</si>
  <si>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</si>
  <si>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</si>
  <si>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</si>
  <si>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</si>
  <si>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</si>
  <si>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</si>
  <si>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</si>
  <si>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</si>
  <si>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</si>
  <si>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</si>
  <si>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</si>
  <si>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</si>
  <si>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</si>
  <si>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</si>
  <si>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</si>
  <si>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</si>
  <si>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</si>
  <si>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</si>
  <si>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</si>
  <si>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</si>
  <si>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</si>
  <si>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</si>
  <si>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</si>
  <si>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</si>
  <si>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</si>
  <si>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</si>
  <si>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</si>
  <si>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</si>
  <si>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</si>
  <si>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</si>
  <si>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</si>
  <si>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</si>
  <si>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</si>
  <si>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</si>
  <si>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</si>
  <si>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</si>
  <si>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</si>
  <si>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</si>
  <si>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</si>
  <si>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</si>
  <si>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</si>
  <si>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</si>
  <si>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</si>
  <si>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</si>
  <si>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</si>
  <si>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</si>
  <si>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</si>
  <si>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</si>
  <si>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</si>
  <si>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</si>
  <si>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</si>
  <si>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</si>
  <si>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</si>
  <si>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</si>
  <si>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</si>
  <si>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</si>
  <si>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</si>
  <si>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</si>
  <si>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</si>
  <si>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</si>
  <si>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</si>
  <si>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</si>
  <si>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</si>
  <si>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</si>
  <si>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</si>
  <si>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</si>
  <si>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</si>
  <si>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</si>
  <si>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</si>
  <si>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</si>
  <si>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</si>
  <si>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</si>
  <si>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</si>
  <si>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</si>
  <si>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</si>
  <si>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</si>
  <si>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</si>
  <si>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</si>
  <si>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</si>
  <si>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</si>
  <si>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</si>
  <si>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</si>
  <si>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</si>
  <si>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</si>
  <si>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</si>
  <si>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</si>
  <si>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</si>
  <si>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</si>
  <si>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</si>
  <si>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</si>
  <si>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</si>
  <si>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</si>
  <si>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</si>
  <si>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</si>
  <si>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</si>
  <si>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</si>
  <si>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</si>
  <si>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</si>
  <si>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</si>
  <si>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</si>
  <si>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</si>
  <si>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</si>
  <si>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</si>
  <si>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</si>
  <si>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</si>
  <si>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</si>
  <si>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</si>
  <si>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</si>
  <si>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</si>
  <si>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</si>
  <si>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</si>
  <si>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</si>
  <si>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</si>
  <si>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</si>
  <si>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</si>
  <si>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</si>
  <si>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</si>
  <si>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</si>
  <si>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</si>
  <si>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</si>
  <si>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</si>
  <si>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</si>
  <si>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</si>
  <si>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</si>
  <si>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</si>
  <si>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</si>
  <si>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</si>
  <si>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</si>
  <si>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</si>
  <si>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</si>
  <si>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</si>
  <si>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</si>
  <si>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</si>
  <si>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</si>
  <si>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</si>
  <si>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</si>
  <si>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</si>
  <si>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</si>
  <si>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</si>
  <si>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</si>
  <si>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</si>
  <si>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</si>
  <si>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</si>
  <si>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</si>
  <si>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</si>
  <si>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</si>
  <si>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</si>
  <si>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</si>
  <si>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</si>
  <si>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</si>
  <si>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</si>
  <si>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</si>
  <si>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</si>
  <si>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</si>
  <si>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</si>
  <si>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</si>
  <si>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</si>
  <si>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</si>
  <si>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</si>
  <si>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</si>
  <si>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</si>
  <si>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</si>
  <si>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</si>
  <si>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</si>
  <si>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</si>
  <si>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</si>
  <si>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</si>
  <si>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</si>
  <si>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</si>
  <si>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</si>
  <si>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</si>
  <si>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</si>
  <si>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</si>
  <si>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</si>
  <si>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</si>
  <si>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</si>
  <si>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</si>
  <si>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</si>
  <si>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</si>
  <si>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</si>
  <si>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</si>
  <si>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</si>
  <si>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</si>
  <si>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</si>
  <si>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</si>
  <si>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</si>
  <si>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</si>
  <si>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</si>
  <si>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</si>
  <si>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</si>
  <si>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</si>
  <si>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</si>
  <si>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</si>
  <si>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</si>
  <si>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</si>
  <si>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</si>
  <si>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</si>
  <si>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</si>
  <si>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</si>
  <si>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</si>
  <si>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</si>
  <si>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</si>
  <si>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</si>
  <si>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</si>
  <si>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</si>
  <si>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</si>
  <si>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</si>
  <si>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</si>
  <si>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</si>
  <si>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</si>
  <si>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</si>
  <si>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</si>
  <si>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</si>
  <si>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</si>
  <si>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</si>
  <si>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</si>
  <si>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</si>
  <si>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</si>
  <si>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</si>
  <si>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</si>
  <si>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</si>
  <si>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</si>
  <si>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</si>
  <si>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</si>
  <si>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</si>
  <si>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</si>
  <si>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</si>
  <si>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</si>
  <si>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</si>
  <si>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</si>
  <si>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</si>
  <si>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</si>
  <si>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</si>
  <si>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</si>
  <si>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</si>
  <si>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</si>
  <si>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</si>
  <si>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</si>
  <si>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</si>
  <si>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</si>
  <si>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</si>
  <si>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</si>
  <si>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</si>
  <si>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</si>
  <si>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</si>
  <si>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</si>
  <si>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</si>
  <si>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</si>
  <si>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</si>
  <si>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</si>
  <si>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</si>
  <si>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</si>
  <si>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</si>
  <si>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</si>
  <si>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</si>
  <si>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</si>
  <si>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</si>
  <si>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</si>
  <si>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</si>
  <si>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</si>
  <si>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</si>
  <si>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</si>
  <si>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</si>
  <si>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</si>
  <si>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</si>
  <si>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</si>
  <si>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</si>
  <si>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</si>
  <si>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</si>
  <si>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</si>
  <si>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</si>
  <si>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</si>
  <si>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</si>
  <si>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</si>
  <si>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</si>
  <si>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</si>
  <si>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</si>
  <si>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</si>
  <si>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</si>
  <si>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</si>
  <si>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</si>
  <si>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</si>
  <si>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</si>
  <si>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</si>
  <si>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</si>
  <si>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</si>
  <si>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</si>
  <si>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</si>
  <si>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</si>
  <si>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</si>
  <si>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</si>
  <si>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</si>
  <si>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</si>
  <si>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</si>
  <si>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</si>
  <si>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</si>
  <si>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</si>
  <si>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</si>
  <si>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</si>
  <si>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</si>
  <si>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</si>
  <si>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</si>
  <si>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</si>
  <si>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</si>
  <si>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</si>
  <si>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</si>
  <si>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</si>
  <si>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</si>
  <si>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</si>
  <si>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</si>
  <si>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</si>
  <si>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</si>
  <si>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</si>
  <si>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</si>
  <si>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</si>
  <si>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</si>
  <si>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</si>
  <si>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</si>
  <si>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</si>
  <si>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</si>
  <si>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</si>
  <si>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</si>
  <si>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</si>
  <si>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</si>
  <si>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</si>
  <si>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</si>
  <si>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</si>
  <si>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</si>
  <si>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</si>
  <si>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</si>
  <si>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</si>
  <si>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</si>
  <si>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</si>
  <si>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</si>
  <si>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</si>
  <si>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</si>
  <si>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</si>
  <si>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</si>
  <si>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</si>
  <si>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</si>
  <si>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</si>
  <si>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</si>
  <si>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</si>
  <si>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</si>
  <si>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</si>
  <si>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</si>
  <si>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</si>
  <si>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</si>
  <si>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</si>
  <si>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</si>
  <si>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</si>
  <si>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</si>
  <si>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</si>
  <si>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</si>
  <si>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</si>
  <si>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</si>
  <si>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</si>
  <si>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</si>
  <si>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</si>
  <si>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</si>
  <si>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</si>
  <si>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</si>
  <si>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</si>
  <si>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</si>
  <si>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</si>
  <si>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</si>
  <si>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</si>
  <si>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</si>
  <si>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</si>
  <si>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</si>
  <si>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</si>
  <si>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</si>
  <si>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</si>
  <si>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</si>
  <si>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</si>
  <si>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</si>
  <si>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</si>
  <si>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</si>
  <si>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</si>
  <si>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</si>
  <si>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</si>
  <si>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</si>
  <si>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</si>
  <si>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</si>
  <si>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</si>
  <si>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</si>
  <si>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</si>
  <si>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</si>
  <si>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</si>
  <si>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</si>
  <si>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</si>
  <si>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</si>
  <si>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</si>
  <si>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</si>
  <si>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</si>
  <si>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</si>
  <si>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</si>
  <si>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</si>
  <si>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</si>
  <si>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</si>
  <si>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</si>
  <si>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</si>
  <si>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</si>
  <si>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</si>
  <si>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</si>
  <si>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</si>
  <si>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</si>
  <si>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</si>
  <si>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</si>
  <si>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</si>
  <si>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</si>
  <si>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</si>
  <si>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</si>
  <si>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</si>
  <si>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</si>
  <si>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</si>
  <si>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</si>
  <si>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</si>
  <si>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</si>
  <si>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</si>
  <si>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</si>
  <si>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</si>
  <si>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</si>
  <si>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</si>
  <si>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</si>
  <si>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</si>
  <si>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</si>
  <si>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</si>
  <si>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</si>
  <si>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</si>
  <si>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</si>
  <si>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</si>
  <si>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</si>
  <si>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</si>
  <si>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</si>
  <si>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</si>
  <si>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</si>
  <si>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</si>
  <si>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</si>
  <si>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</si>
  <si>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</si>
  <si>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</si>
  <si>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</si>
  <si>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</si>
  <si>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</si>
  <si>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</si>
  <si>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</si>
  <si>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</si>
  <si>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</si>
  <si>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</si>
  <si>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</si>
  <si>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</si>
  <si>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</si>
  <si>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</si>
  <si>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</si>
  <si>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</si>
  <si>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</si>
  <si>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</si>
  <si>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</si>
  <si>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</si>
  <si>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</si>
  <si>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</si>
  <si>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</si>
  <si>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</si>
  <si>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</si>
  <si>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</si>
  <si>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</si>
  <si>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</si>
  <si>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</si>
  <si>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</si>
  <si>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</si>
  <si>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</si>
  <si>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</si>
  <si>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</si>
  <si>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</si>
  <si>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</si>
  <si>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</si>
  <si>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</si>
  <si>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</si>
  <si>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</si>
  <si>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</si>
  <si>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</si>
  <si>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</si>
  <si>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</si>
  <si>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</si>
  <si>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</si>
  <si>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</si>
  <si>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</si>
  <si>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</si>
  <si>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</si>
  <si>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</si>
  <si>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</si>
  <si>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</si>
  <si>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</si>
  <si>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</si>
  <si>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</si>
  <si>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</si>
  <si>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</si>
  <si>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</si>
  <si>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</si>
  <si>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</si>
  <si>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</si>
  <si>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</si>
  <si>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</si>
  <si>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</si>
  <si>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</si>
  <si>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</si>
  <si>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</si>
  <si>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</si>
  <si>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</si>
  <si>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</si>
  <si>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</si>
  <si>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</si>
  <si>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</si>
  <si>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</si>
  <si>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</si>
  <si>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</si>
  <si>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</si>
  <si>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</si>
  <si>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</si>
  <si>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</si>
  <si>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</si>
  <si>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</si>
  <si>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</si>
  <si>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</si>
  <si>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</si>
  <si>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</si>
  <si>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</si>
  <si>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</si>
  <si>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</si>
  <si>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</si>
  <si>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</si>
  <si>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</si>
  <si>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</si>
  <si>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</si>
  <si>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</si>
  <si>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</si>
  <si>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</si>
  <si>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</si>
  <si>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</si>
  <si>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</si>
  <si>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</si>
  <si>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</si>
  <si>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</si>
  <si>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</si>
  <si>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</si>
  <si>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</si>
  <si>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</si>
  <si>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</si>
  <si>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</si>
  <si>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</si>
  <si>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</si>
  <si>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</si>
  <si>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</si>
  <si>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</si>
  <si>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</si>
  <si>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</si>
  <si>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</si>
  <si>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</si>
  <si>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</si>
  <si>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</si>
  <si>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</si>
  <si>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</si>
  <si>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</si>
  <si>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</si>
  <si>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</si>
  <si>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</si>
  <si>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</si>
  <si>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</si>
  <si>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</si>
  <si>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</si>
  <si>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</si>
  <si>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</si>
  <si>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</si>
  <si>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</si>
  <si>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</si>
  <si>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</si>
  <si>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</si>
  <si>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</si>
  <si>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</si>
  <si>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</si>
  <si>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</si>
  <si>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</si>
  <si>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</si>
  <si>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</si>
  <si>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</si>
  <si>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</si>
  <si>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</si>
  <si>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</si>
  <si>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</si>
  <si>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</si>
  <si>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</si>
  <si>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</si>
  <si>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</si>
  <si>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</si>
  <si>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</si>
  <si>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</si>
  <si>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</si>
  <si>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</si>
  <si>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</si>
  <si>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</si>
  <si>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</si>
  <si>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</si>
  <si>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</si>
  <si>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</si>
  <si>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</si>
  <si>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</si>
  <si>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</si>
  <si>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</si>
  <si>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</si>
  <si>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</si>
  <si>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</si>
  <si>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</si>
  <si>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</si>
  <si>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</si>
  <si>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</si>
  <si>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</si>
  <si>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</si>
  <si>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</si>
  <si>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</si>
  <si>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</si>
  <si>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</si>
  <si>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</si>
  <si>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</si>
  <si>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</si>
  <si>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</si>
  <si>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</si>
  <si>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</si>
  <si>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</si>
  <si>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</si>
  <si>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</si>
  <si>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</si>
  <si>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</si>
  <si>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</si>
  <si>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</si>
  <si>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</si>
  <si>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</si>
  <si>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</si>
  <si>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</si>
  <si>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</si>
  <si>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</si>
  <si>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</si>
  <si>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</si>
  <si>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</si>
  <si>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</si>
  <si>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</si>
  <si>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</si>
  <si>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</si>
  <si>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</si>
  <si>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</si>
  <si>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</si>
  <si>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</si>
  <si>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</si>
  <si>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</si>
  <si>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</si>
  <si>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</si>
  <si>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</si>
  <si>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</si>
  <si>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</si>
  <si>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</si>
  <si>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</si>
  <si>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</si>
  <si>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</si>
  <si>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</si>
  <si>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</si>
  <si>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</si>
  <si>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</si>
  <si>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</si>
  <si>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</si>
  <si>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</si>
  <si>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</si>
  <si>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</si>
  <si>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</si>
  <si>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</si>
  <si>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</si>
  <si>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</si>
  <si>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</si>
  <si>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</si>
  <si>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</si>
  <si>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</si>
  <si>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</si>
  <si>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</si>
  <si>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</si>
  <si>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</si>
  <si>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</si>
  <si>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</si>
  <si>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</si>
  <si>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</si>
  <si>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</si>
  <si>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</si>
  <si>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</si>
  <si>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</si>
  <si>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</si>
  <si>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</si>
  <si>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</si>
  <si>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</si>
  <si>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</si>
  <si>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</si>
  <si>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</si>
  <si>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</si>
  <si>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</si>
  <si>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</si>
  <si>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</si>
  <si>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</si>
  <si>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</si>
  <si>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</si>
  <si>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</si>
  <si>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</si>
  <si>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</si>
  <si>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</si>
  <si>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</si>
  <si>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</si>
  <si>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</si>
  <si>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</si>
  <si>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</si>
  <si>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</si>
  <si>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</si>
  <si>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</si>
  <si>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</si>
  <si>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</si>
  <si>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</si>
  <si>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</si>
  <si>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</si>
  <si>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</si>
  <si>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</si>
  <si>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</si>
  <si>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</si>
  <si>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</si>
  <si>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</si>
  <si>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</si>
  <si>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</si>
  <si>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</si>
  <si>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</si>
  <si>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</si>
  <si>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</si>
  <si>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</si>
  <si>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</si>
  <si>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</si>
  <si>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</si>
  <si>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</si>
  <si>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</si>
  <si>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</si>
  <si>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</si>
  <si>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</si>
  <si>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</si>
  <si>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</si>
  <si>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</si>
  <si>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</si>
  <si>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</si>
  <si>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</si>
  <si>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</si>
  <si>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</si>
  <si>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</si>
  <si>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</si>
  <si>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</si>
  <si>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</si>
  <si>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</si>
  <si>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</si>
  <si>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</si>
  <si>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</si>
  <si>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</si>
  <si>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</si>
  <si>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</si>
  <si>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</si>
  <si>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</si>
  <si>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</si>
  <si>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</si>
  <si>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</si>
  <si>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</si>
  <si>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</si>
  <si>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</si>
  <si>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</si>
  <si>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</si>
  <si>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</si>
  <si>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</si>
  <si>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</si>
  <si>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</si>
  <si>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</si>
  <si>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</si>
  <si>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</si>
  <si>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</si>
  <si>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</si>
  <si>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</si>
  <si>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</si>
  <si>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</si>
  <si>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</si>
  <si>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</si>
  <si>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</si>
  <si>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</si>
  <si>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</si>
  <si>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</si>
  <si>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</si>
  <si>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</si>
  <si>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</si>
  <si>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</si>
  <si>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</si>
  <si>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</si>
  <si>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</si>
  <si>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</si>
  <si>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</si>
  <si>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</si>
  <si>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</si>
  <si>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</si>
  <si>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</si>
  <si>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</si>
  <si>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</si>
  <si>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</si>
  <si>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</si>
  <si>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</si>
  <si>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</si>
  <si>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</si>
  <si>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</si>
  <si>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</si>
  <si>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</si>
  <si>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</si>
  <si>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</si>
  <si>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</si>
  <si>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</si>
  <si>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</si>
  <si>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</si>
  <si>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</si>
  <si>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</si>
  <si>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</si>
  <si>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</si>
  <si>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</si>
  <si>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</si>
  <si>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</si>
  <si>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</si>
  <si>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</si>
  <si>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</si>
  <si>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</si>
  <si>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</si>
  <si>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</si>
  <si>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</si>
  <si>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</si>
  <si>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</si>
  <si>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</si>
  <si>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</si>
  <si>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</si>
  <si>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</si>
  <si>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</si>
  <si>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</si>
  <si>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</si>
  <si>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</si>
  <si>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</si>
  <si>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</si>
  <si>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</si>
  <si>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</si>
  <si>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</si>
  <si>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</si>
  <si>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</si>
  <si>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</si>
  <si>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</si>
  <si>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</si>
  <si>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</si>
  <si>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</si>
  <si>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</si>
  <si>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</si>
  <si>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</si>
  <si>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</si>
  <si>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</si>
  <si>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</si>
  <si>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</si>
  <si>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</si>
  <si>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</si>
  <si>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</si>
  <si>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</si>
  <si>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</si>
  <si>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</si>
  <si>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</si>
  <si>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</si>
  <si>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</si>
  <si>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</si>
  <si>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</si>
  <si>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</si>
  <si>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</si>
  <si>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</si>
  <si>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</si>
  <si>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</si>
  <si>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</si>
  <si>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</si>
  <si>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</si>
  <si>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</si>
  <si>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</si>
  <si>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</si>
  <si>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</si>
  <si>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</si>
  <si>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</si>
  <si>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</si>
  <si>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</si>
  <si>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</si>
  <si>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</si>
  <si>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</si>
  <si>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</si>
  <si>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</si>
  <si>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</si>
  <si>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</si>
  <si>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</si>
  <si>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</si>
  <si>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</si>
  <si>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</si>
  <si>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</si>
  <si>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</si>
  <si>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</si>
  <si>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</si>
  <si>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</si>
  <si>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</si>
  <si>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</si>
  <si>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</si>
  <si>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</si>
  <si>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</si>
  <si>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</si>
  <si>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</si>
  <si>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</si>
  <si>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</si>
  <si>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</si>
  <si>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</si>
  <si>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</si>
  <si>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</si>
  <si>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</si>
  <si>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</si>
  <si>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</si>
  <si>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</si>
  <si>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</si>
  <si>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</si>
  <si>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</si>
  <si>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</si>
  <si>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</si>
  <si>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</si>
  <si>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</si>
  <si>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</si>
  <si>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</si>
  <si>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</si>
  <si>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</si>
  <si>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</si>
  <si>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</si>
  <si>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</si>
  <si>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</si>
  <si>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</si>
  <si>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</si>
  <si>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</si>
  <si>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</si>
  <si>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</si>
  <si>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</si>
  <si>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</si>
  <si>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</si>
  <si>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</si>
  <si>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</si>
  <si>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</si>
  <si>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</si>
  <si>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</si>
  <si>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</si>
  <si>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</si>
  <si>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</si>
  <si>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</si>
  <si>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</si>
  <si>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</si>
  <si>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</si>
  <si>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</si>
  <si>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</si>
  <si>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</si>
  <si>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</si>
  <si>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</si>
  <si>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</si>
  <si>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</si>
  <si>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</si>
  <si>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</si>
  <si>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</si>
  <si>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</si>
  <si>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</si>
  <si>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</si>
  <si>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</si>
  <si>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</si>
  <si>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</si>
  <si>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</si>
  <si>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</si>
  <si>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</si>
  <si>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</si>
  <si>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</si>
  <si>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</si>
  <si>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</si>
  <si>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</si>
  <si>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</si>
  <si>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</si>
  <si>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</si>
  <si>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</si>
  <si>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</si>
  <si>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</si>
  <si>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</si>
  <si>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</si>
  <si>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</si>
  <si>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</si>
  <si>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</si>
  <si>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</si>
  <si>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</si>
  <si>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</si>
  <si>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</si>
  <si>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</si>
  <si>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</si>
  <si>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</si>
  <si>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</si>
  <si>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</si>
  <si>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</si>
  <si>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</si>
  <si>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</si>
  <si>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</si>
  <si>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</si>
  <si>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</si>
  <si>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</si>
  <si>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</si>
  <si>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</si>
  <si>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</si>
  <si>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</si>
  <si>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</si>
  <si>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</si>
  <si>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</si>
  <si>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</si>
  <si>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</si>
  <si>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</si>
  <si>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</si>
  <si>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</si>
  <si>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</si>
  <si>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</si>
  <si>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</si>
  <si>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</si>
  <si>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</si>
  <si>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</si>
  <si>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</si>
  <si>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</si>
  <si>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</si>
  <si>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</si>
  <si>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</si>
  <si>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</si>
  <si>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</si>
  <si>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</si>
  <si>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</si>
  <si>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</si>
  <si>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</si>
  <si>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</si>
  <si>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</si>
  <si>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</si>
  <si>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</si>
  <si>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</si>
  <si>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</si>
  <si>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</si>
  <si>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</si>
  <si>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</si>
  <si>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</si>
  <si>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</si>
  <si>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</si>
  <si>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</si>
  <si>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</si>
  <si>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</si>
  <si>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</si>
  <si>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</si>
  <si>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</si>
  <si>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</si>
  <si>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</si>
  <si>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</si>
  <si>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</si>
  <si>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</si>
  <si>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</si>
  <si>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</si>
  <si>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</si>
  <si>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</si>
  <si>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</si>
  <si>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</si>
  <si>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</si>
  <si>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</si>
  <si>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</si>
  <si>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</si>
  <si>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</si>
  <si>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</si>
  <si>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</si>
  <si>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</si>
  <si>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</si>
  <si>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</si>
  <si>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</si>
  <si>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</si>
  <si>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</si>
  <si>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</si>
  <si>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</si>
  <si>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</si>
  <si>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</si>
  <si>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</si>
  <si>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</si>
  <si>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</si>
  <si>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</si>
  <si>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</si>
  <si>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</si>
  <si>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</si>
  <si>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</si>
  <si>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</si>
  <si>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</si>
  <si>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</si>
  <si>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</si>
  <si>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</si>
  <si>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</si>
  <si>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</si>
  <si>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</si>
  <si>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</si>
  <si>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</si>
  <si>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</si>
  <si>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</si>
  <si>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</si>
  <si>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</si>
  <si>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</si>
  <si>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</si>
  <si>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</si>
  <si>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</si>
  <si>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</si>
  <si>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</si>
  <si>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</si>
  <si>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</si>
  <si>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</si>
  <si>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</si>
  <si>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</si>
  <si>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</si>
  <si>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</si>
  <si>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</si>
  <si>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</si>
  <si>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</si>
  <si>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</si>
  <si>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</si>
  <si>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</si>
  <si>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</si>
  <si>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</si>
  <si>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</si>
  <si>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</si>
  <si>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</si>
  <si>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</si>
  <si>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</si>
  <si>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</si>
  <si>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</si>
  <si>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</si>
  <si>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</si>
  <si>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</si>
  <si>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</si>
  <si>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</si>
  <si>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</si>
  <si>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</si>
  <si>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</si>
  <si>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</si>
  <si>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</si>
  <si>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</si>
  <si>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</si>
  <si>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</si>
  <si>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</si>
  <si>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</si>
  <si>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</si>
  <si>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</si>
  <si>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</si>
  <si>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</si>
  <si>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</si>
  <si>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</si>
  <si>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</si>
  <si>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</si>
  <si>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</si>
  <si>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</si>
  <si>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</si>
  <si>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</si>
  <si>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</si>
  <si>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</si>
  <si>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</si>
  <si>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</si>
  <si>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</si>
  <si>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</si>
  <si>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</si>
  <si>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</si>
  <si>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</si>
  <si>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</si>
  <si>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</si>
  <si>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</si>
  <si>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</si>
  <si>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</si>
  <si>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</si>
  <si>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</si>
  <si>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</si>
  <si>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</si>
  <si>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</si>
  <si>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</si>
  <si>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</si>
  <si>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</si>
  <si>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</si>
  <si>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</si>
  <si>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</si>
  <si>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</si>
  <si>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</si>
  <si>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</si>
  <si>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</si>
  <si>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</si>
  <si>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</si>
  <si>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</si>
  <si>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</si>
  <si>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</si>
  <si>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</si>
  <si>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</si>
  <si>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</si>
  <si>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</si>
  <si>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</si>
  <si>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</si>
  <si>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</si>
  <si>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</si>
  <si>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</si>
  <si>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</si>
  <si>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</si>
  <si>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</si>
  <si>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</si>
  <si>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</si>
  <si>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</si>
  <si>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</si>
  <si>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</si>
  <si>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</si>
  <si>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</si>
  <si>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</si>
  <si>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</si>
  <si>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</si>
  <si>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</si>
  <si>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</si>
  <si>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</si>
  <si>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</si>
  <si>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</si>
  <si>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</si>
  <si>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</si>
  <si>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</si>
  <si>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</si>
  <si>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</si>
  <si>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</si>
  <si>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</si>
  <si>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</si>
  <si>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</si>
  <si>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</si>
  <si>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</si>
  <si>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</si>
  <si>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</si>
  <si>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</si>
  <si>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</si>
  <si>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</si>
  <si>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</si>
  <si>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</si>
  <si>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</si>
  <si>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</si>
  <si>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</si>
  <si>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</si>
  <si>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</si>
  <si>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</si>
  <si>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</si>
  <si>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</si>
  <si>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</si>
  <si>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</si>
  <si>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</si>
  <si>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</si>
  <si>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</si>
  <si>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</si>
  <si>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</si>
  <si>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</si>
  <si>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</si>
  <si>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</si>
  <si>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</si>
  <si>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</si>
  <si>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</si>
  <si>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</si>
  <si>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</si>
  <si>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</si>
  <si>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</si>
  <si>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</si>
  <si>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</si>
  <si>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</si>
  <si>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</si>
  <si>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</si>
  <si>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</si>
  <si>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</si>
  <si>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</si>
  <si>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</si>
  <si>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</si>
  <si>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</si>
  <si>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</si>
  <si>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</si>
  <si>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</si>
  <si>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</si>
  <si>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</si>
  <si>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</si>
  <si>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</si>
  <si>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</si>
  <si>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</si>
  <si>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</si>
  <si>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</si>
  <si>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</si>
  <si>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</si>
  <si>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</si>
  <si>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</si>
  <si>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</si>
  <si>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</si>
  <si>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</si>
  <si>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</si>
  <si>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</si>
  <si>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</si>
  <si>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</si>
  <si>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</si>
  <si>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</si>
  <si>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</si>
  <si>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</si>
  <si>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</si>
  <si>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</si>
  <si>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</si>
  <si>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</si>
  <si>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</si>
  <si>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</si>
  <si>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</si>
  <si>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</si>
  <si>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</si>
  <si>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</si>
  <si>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</si>
  <si>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</si>
  <si>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</si>
  <si>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</si>
  <si>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</si>
  <si>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</si>
  <si>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</si>
  <si>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</si>
  <si>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</si>
  <si>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</si>
  <si>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</si>
  <si>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</si>
  <si>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</si>
  <si>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</si>
  <si>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</si>
  <si>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</si>
  <si>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</si>
  <si>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</si>
  <si>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</si>
  <si>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</si>
  <si>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</si>
  <si>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</si>
  <si>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</si>
  <si>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</si>
  <si>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</si>
  <si>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</si>
  <si>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</si>
  <si>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</si>
  <si>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</si>
  <si>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</si>
  <si>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</si>
  <si>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</si>
  <si>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</si>
  <si>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</si>
  <si>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</si>
  <si>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</si>
  <si>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</si>
  <si>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</si>
  <si>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</si>
  <si>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</si>
  <si>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</si>
  <si>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</si>
  <si>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</si>
  <si>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</si>
  <si>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</si>
  <si>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</si>
  <si>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</si>
  <si>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</si>
  <si>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</si>
  <si>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</si>
  <si>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</si>
  <si>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</si>
  <si>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</si>
  <si>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</si>
  <si>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</si>
  <si>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</si>
  <si>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</si>
  <si>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</si>
  <si>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</si>
  <si>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</si>
  <si>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</si>
  <si>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</si>
  <si>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</si>
  <si>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</si>
  <si>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</si>
  <si>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</si>
  <si>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</si>
  <si>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</si>
  <si>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</si>
  <si>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</si>
  <si>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</si>
  <si>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</si>
  <si>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</si>
  <si>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</si>
  <si>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</si>
  <si>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</si>
  <si>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</si>
  <si>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</si>
  <si>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</si>
  <si>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</si>
  <si>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</si>
  <si>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</si>
  <si>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</si>
  <si>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</si>
  <si>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</si>
  <si>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</si>
  <si>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</si>
  <si>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</si>
  <si>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</si>
  <si>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</si>
  <si>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</si>
  <si>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</si>
  <si>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</si>
  <si>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</si>
  <si>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</si>
  <si>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</si>
  <si>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</si>
  <si>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</si>
  <si>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</si>
  <si>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</si>
  <si>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</si>
  <si>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</si>
  <si>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</si>
  <si>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</si>
  <si>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</si>
  <si>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</si>
  <si>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</si>
  <si>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</si>
  <si>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</si>
  <si>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</si>
  <si>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</si>
  <si>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</si>
  <si>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</si>
  <si>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</si>
  <si>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</si>
  <si>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</si>
  <si>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</si>
  <si>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</si>
  <si>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</si>
  <si>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</si>
  <si>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</si>
  <si>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</si>
  <si>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</si>
  <si>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</si>
  <si>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</si>
  <si>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</si>
  <si>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</si>
  <si>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</si>
  <si>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</si>
  <si>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</si>
  <si>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</si>
  <si>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</si>
  <si>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</si>
  <si>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</si>
  <si>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</si>
  <si>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</si>
  <si>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</si>
  <si>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</si>
  <si>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</si>
  <si>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</si>
  <si>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</si>
  <si>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</si>
  <si>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</si>
  <si>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</si>
  <si>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</si>
  <si>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</si>
  <si>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</si>
  <si>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</si>
  <si>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</si>
  <si>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</si>
  <si>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</si>
  <si>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</si>
  <si>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</si>
  <si>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</si>
  <si>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</si>
  <si>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</si>
  <si>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</si>
  <si>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</si>
  <si>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</si>
  <si>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</si>
  <si>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</si>
  <si>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</si>
  <si>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</si>
  <si>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</si>
  <si>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</si>
  <si>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</si>
  <si>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</si>
  <si>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</si>
  <si>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</si>
  <si>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</si>
  <si>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</si>
  <si>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</si>
  <si>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</si>
  <si>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</si>
  <si>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</si>
  <si>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</si>
  <si>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</si>
  <si>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</si>
  <si>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</si>
  <si>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</si>
  <si>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</si>
  <si>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</si>
  <si>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</si>
  <si>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</si>
  <si>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</si>
  <si>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</si>
  <si>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</si>
  <si>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</si>
  <si>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</si>
  <si>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</si>
  <si>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</si>
  <si>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</si>
  <si>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</si>
  <si>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</si>
  <si>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</si>
  <si>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</si>
  <si>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</si>
  <si>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</si>
  <si>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</si>
  <si>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</si>
  <si>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</si>
  <si>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</si>
  <si>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</si>
  <si>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</si>
  <si>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</si>
  <si>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</si>
  <si>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</si>
  <si>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</si>
  <si>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</si>
  <si>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</si>
  <si>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</si>
  <si>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</si>
  <si>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</si>
  <si>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</si>
  <si>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</si>
  <si>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</si>
  <si>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</si>
  <si>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</si>
  <si>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</si>
  <si>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</si>
  <si>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</si>
  <si>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</si>
  <si>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</si>
  <si>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</si>
  <si>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</si>
  <si>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</si>
  <si>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</si>
  <si>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</si>
  <si>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</si>
  <si>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</si>
  <si>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</si>
  <si>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</si>
  <si>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</si>
  <si>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</si>
  <si>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</si>
  <si>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</si>
  <si>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</si>
  <si>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</si>
  <si>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</si>
  <si>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</si>
  <si>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</si>
  <si>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</si>
  <si>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</si>
  <si>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</si>
  <si>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</si>
  <si>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</si>
  <si>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</si>
  <si>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</si>
  <si>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</si>
  <si>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</si>
  <si>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</si>
  <si>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</si>
  <si>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</si>
  <si>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</si>
  <si>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</si>
  <si>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</si>
  <si>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</si>
  <si>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</si>
  <si>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</si>
  <si>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</si>
  <si>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</si>
  <si>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</si>
  <si>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</si>
  <si>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</si>
  <si>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</si>
  <si>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</si>
  <si>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</si>
  <si>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</si>
  <si>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</si>
  <si>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</si>
  <si>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</si>
  <si>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</si>
  <si>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</si>
  <si>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</si>
  <si>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</si>
  <si>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</si>
  <si>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</si>
  <si>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</si>
  <si>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</si>
  <si>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</si>
  <si>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</si>
  <si>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</si>
  <si>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</si>
  <si>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</si>
  <si>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</si>
  <si>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</si>
  <si>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</si>
  <si>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</si>
  <si>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</si>
  <si>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</si>
  <si>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</si>
  <si>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</si>
  <si>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</si>
  <si>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</si>
  <si>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</si>
  <si>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</si>
  <si>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</si>
  <si>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</si>
  <si>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</si>
  <si>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</si>
  <si>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</si>
  <si>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</si>
  <si>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</si>
  <si>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</si>
  <si>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</si>
  <si>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</si>
  <si>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</si>
  <si>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</si>
  <si>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</si>
  <si>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</si>
  <si>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</si>
  <si>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</si>
  <si>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</si>
  <si>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</si>
  <si>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</si>
  <si>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</si>
  <si>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</si>
  <si>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</si>
  <si>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</si>
  <si>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</si>
  <si>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</si>
  <si>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</si>
  <si>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</si>
  <si>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</si>
  <si>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</si>
  <si>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</si>
  <si>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</si>
  <si>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</si>
  <si>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</si>
  <si>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</si>
  <si>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</si>
  <si>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</si>
  <si>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</si>
  <si>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</si>
  <si>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</si>
  <si>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</si>
  <si>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</si>
  <si>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</si>
  <si>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</si>
  <si>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</si>
  <si>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</si>
  <si>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</si>
  <si>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</si>
  <si>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</si>
  <si>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</si>
  <si>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</si>
  <si>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</si>
  <si>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</si>
  <si>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</si>
  <si>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</si>
  <si>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</si>
  <si>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</si>
  <si>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</si>
  <si>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</si>
  <si>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</si>
  <si>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</si>
  <si>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</si>
  <si>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</si>
  <si>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</si>
  <si>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</si>
  <si>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</si>
  <si>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</si>
  <si>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</si>
  <si>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</si>
  <si>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</si>
  <si>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</si>
  <si>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</si>
  <si>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</si>
  <si>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</si>
  <si>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</si>
  <si>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</si>
  <si>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</si>
  <si>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</si>
  <si>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</si>
  <si>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</si>
  <si>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</si>
  <si>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</si>
  <si>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</si>
  <si>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</si>
  <si>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</si>
  <si>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</si>
  <si>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</si>
  <si>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</si>
  <si>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</si>
  <si>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</si>
  <si>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</si>
  <si>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</si>
  <si>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</si>
  <si>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</si>
  <si>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</si>
  <si>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</si>
  <si>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</si>
  <si>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</si>
  <si>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</si>
  <si>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</si>
  <si>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</si>
  <si>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</si>
  <si>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</si>
  <si>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</si>
  <si>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</si>
  <si>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</si>
  <si>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</si>
  <si>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</si>
  <si>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</si>
  <si>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</si>
  <si>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</si>
  <si>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</si>
  <si>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</si>
  <si>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</si>
  <si>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</si>
  <si>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</si>
  <si>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</si>
  <si>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</si>
  <si>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</si>
  <si>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</si>
  <si>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</si>
  <si>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</si>
  <si>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</si>
  <si>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</si>
  <si>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</si>
  <si>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</si>
  <si>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</si>
  <si>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</si>
  <si>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</si>
  <si>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</si>
  <si>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</si>
  <si>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</si>
  <si>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</si>
  <si>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</si>
  <si>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</si>
  <si>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</si>
  <si>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</si>
  <si>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</si>
  <si>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</si>
  <si>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</si>
  <si>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</si>
  <si>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</si>
  <si>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</si>
  <si>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</si>
  <si>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</si>
  <si>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</si>
  <si>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</si>
  <si>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</si>
  <si>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</si>
  <si>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</si>
  <si>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</si>
  <si>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</si>
  <si>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</si>
  <si>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</si>
  <si>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</si>
  <si>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</si>
  <si>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</si>
  <si>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</si>
  <si>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</si>
  <si>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</si>
  <si>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</si>
  <si>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</si>
  <si>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</si>
  <si>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</si>
  <si>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</si>
  <si>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</si>
  <si>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</si>
  <si>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</si>
  <si>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</si>
  <si>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</si>
  <si>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</si>
  <si>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</si>
  <si>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</si>
  <si>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</si>
  <si>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</si>
  <si>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</si>
  <si>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</si>
  <si>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</si>
  <si>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</si>
  <si>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</si>
  <si>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</si>
  <si>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</si>
  <si>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</si>
  <si>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</si>
  <si>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</si>
  <si>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</si>
  <si>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</si>
  <si>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</si>
  <si>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</si>
  <si>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</si>
  <si>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</si>
  <si>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</si>
  <si>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</si>
  <si>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</si>
  <si>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</si>
  <si>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</si>
  <si>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</si>
  <si>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</si>
  <si>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</si>
  <si>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</si>
  <si>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</si>
  <si>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</si>
  <si>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</si>
  <si>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</si>
  <si>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</si>
  <si>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</si>
  <si>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</si>
  <si>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</si>
  <si>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</si>
  <si>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</si>
  <si>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</si>
  <si>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</si>
  <si>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</si>
  <si>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</si>
  <si>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</si>
  <si>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</si>
  <si>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</si>
  <si>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</si>
  <si>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</si>
  <si>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</si>
  <si>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</si>
  <si>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</si>
  <si>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</si>
  <si>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</si>
  <si>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</si>
  <si>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</si>
  <si>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</si>
  <si>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</si>
  <si>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</si>
  <si>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</si>
  <si>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</si>
  <si>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</si>
  <si>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</si>
  <si>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</si>
  <si>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</si>
  <si>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</si>
  <si>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</si>
  <si>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</si>
  <si>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</si>
  <si>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</si>
  <si>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</si>
  <si>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</si>
  <si>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</si>
  <si>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</si>
  <si>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</si>
  <si>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</si>
  <si>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</si>
  <si>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</si>
  <si>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</si>
  <si>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</si>
  <si>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</si>
  <si>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</si>
  <si>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</si>
  <si>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</si>
  <si>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</si>
  <si>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</si>
  <si>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</si>
  <si>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</si>
  <si>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</si>
  <si>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</si>
  <si>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</si>
  <si>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</si>
  <si>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</si>
  <si>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</si>
  <si>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</si>
  <si>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</si>
  <si>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</si>
  <si>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</si>
  <si>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</si>
  <si>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</si>
  <si>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</si>
  <si>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</si>
  <si>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</si>
  <si>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</si>
  <si>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</si>
  <si>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</si>
  <si>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</si>
  <si>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</si>
  <si>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</si>
  <si>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</si>
  <si>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</si>
  <si>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</si>
  <si>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</si>
  <si>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</si>
  <si>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</si>
  <si>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</si>
  <si>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</si>
  <si>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</si>
  <si>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</si>
  <si>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</si>
  <si>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</si>
  <si>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</si>
  <si>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</si>
  <si>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</si>
  <si>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</si>
  <si>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</si>
  <si>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</si>
  <si>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</si>
  <si>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</si>
  <si>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</si>
  <si>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</si>
  <si>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</si>
  <si>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</si>
  <si>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</si>
  <si>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</si>
  <si>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</si>
  <si>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</si>
  <si>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</si>
  <si>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</si>
  <si>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</si>
  <si>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</si>
  <si>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</si>
  <si>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</si>
  <si>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</si>
  <si>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</si>
  <si>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</si>
  <si>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</si>
  <si>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</si>
  <si>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</si>
  <si>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</si>
  <si>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</si>
  <si>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</si>
  <si>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</si>
  <si>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</si>
  <si>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</si>
  <si>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</si>
  <si>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</si>
  <si>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</si>
  <si>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</si>
  <si>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</si>
  <si>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</si>
  <si>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</si>
  <si>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</si>
  <si>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</si>
  <si>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</si>
  <si>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</si>
  <si>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</si>
  <si>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</si>
  <si>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</si>
  <si>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</si>
  <si>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</si>
  <si>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</si>
  <si>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</si>
  <si>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</si>
  <si>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</si>
  <si>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</si>
  <si>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</si>
  <si>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</si>
  <si>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</si>
  <si>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</si>
  <si>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</si>
  <si>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</si>
  <si>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</si>
  <si>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</si>
  <si>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</si>
  <si>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</si>
  <si>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</si>
  <si>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</si>
  <si>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</si>
  <si>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</si>
  <si>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</si>
  <si>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</si>
  <si>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</si>
  <si>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</si>
  <si>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</si>
  <si>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</si>
  <si>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</si>
  <si>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</si>
  <si>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</si>
  <si>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</si>
  <si>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</si>
  <si>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</si>
  <si>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</si>
  <si>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</si>
  <si>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</si>
  <si>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</si>
  <si>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</si>
  <si>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</si>
  <si>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</si>
  <si>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</si>
  <si>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</si>
  <si>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</si>
  <si>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</si>
  <si>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</si>
  <si>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</si>
  <si>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</si>
  <si>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</si>
  <si>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</si>
  <si>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</si>
  <si>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</si>
  <si>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</si>
  <si>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</si>
  <si>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</si>
  <si>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</si>
  <si>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</si>
  <si>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</si>
  <si>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</si>
  <si>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</si>
  <si>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</si>
  <si>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</si>
  <si>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</si>
  <si>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</si>
  <si>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</si>
  <si>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</si>
  <si>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</si>
  <si>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</si>
  <si>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</si>
  <si>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</si>
  <si>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</si>
  <si>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</si>
  <si>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</si>
  <si>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</si>
  <si>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</si>
  <si>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</si>
  <si>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</si>
  <si>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</si>
  <si>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</si>
  <si>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</si>
  <si>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</si>
  <si>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</si>
  <si>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</si>
  <si>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</si>
  <si>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</si>
  <si>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</si>
  <si>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</si>
  <si>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</si>
  <si>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</si>
  <si>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</si>
  <si>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</si>
  <si>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</si>
  <si>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</si>
  <si>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</si>
  <si>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</si>
  <si>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</si>
  <si>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</si>
  <si>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</si>
  <si>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</si>
  <si>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</si>
  <si>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</si>
  <si>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</si>
  <si>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</si>
  <si>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</si>
  <si>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</si>
  <si>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</si>
  <si>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</si>
  <si>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</si>
  <si>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</si>
  <si>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</si>
  <si>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</si>
  <si>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</si>
  <si>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</si>
  <si>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</si>
  <si>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</si>
  <si>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</si>
  <si>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</si>
  <si>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</si>
  <si>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</si>
  <si>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</si>
  <si>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</si>
  <si>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</si>
  <si>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</si>
  <si>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</si>
  <si>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</si>
  <si>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</si>
  <si>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</si>
  <si>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</si>
  <si>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</si>
  <si>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</si>
  <si>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</si>
  <si>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</si>
  <si>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</si>
  <si>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</si>
  <si>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</si>
  <si>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</si>
  <si>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</si>
  <si>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</si>
  <si>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</si>
  <si>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</si>
  <si>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</si>
  <si>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</si>
  <si>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</si>
  <si>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</si>
  <si>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</si>
  <si>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</si>
  <si>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</si>
  <si>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</si>
  <si>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</si>
  <si>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</si>
  <si>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</si>
  <si>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</si>
  <si>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</si>
  <si>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</si>
  <si>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</si>
  <si>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</si>
  <si>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</si>
  <si>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</si>
  <si>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</si>
  <si>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</si>
  <si>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</si>
  <si>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</si>
  <si>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</si>
  <si>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</si>
  <si>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</si>
  <si>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</si>
  <si>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</si>
  <si>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</si>
  <si>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</si>
  <si>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</si>
  <si>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</si>
  <si>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</si>
  <si>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</si>
  <si>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</si>
  <si>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</si>
  <si>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</si>
  <si>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</si>
  <si>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</si>
  <si>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</si>
  <si>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</si>
  <si>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</si>
  <si>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</si>
  <si>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</si>
  <si>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</si>
  <si>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</si>
  <si>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</si>
  <si>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</si>
  <si>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</si>
  <si>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</si>
  <si>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</si>
  <si>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</si>
  <si>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</si>
  <si>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</si>
  <si>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</si>
  <si>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</si>
  <si>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</si>
  <si>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</si>
  <si>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</si>
  <si>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</si>
  <si>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</si>
  <si>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</si>
  <si>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</si>
  <si>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</si>
  <si>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</si>
  <si>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</si>
  <si>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</si>
  <si>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</si>
  <si>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</si>
  <si>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</si>
  <si>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</si>
  <si>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</si>
  <si>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</si>
  <si>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</si>
  <si>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</si>
  <si>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</si>
  <si>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</si>
  <si>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</si>
  <si>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</si>
  <si>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</si>
  <si>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</si>
  <si>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</si>
  <si>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</si>
  <si>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</si>
  <si>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</si>
  <si>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</si>
  <si>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</si>
  <si>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</si>
  <si>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</si>
  <si>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</si>
  <si>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</si>
  <si>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</si>
  <si>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</si>
  <si>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</si>
  <si>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</si>
  <si>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</si>
  <si>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</si>
  <si>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</si>
  <si>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</si>
  <si>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</si>
  <si>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</si>
  <si>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</si>
  <si>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</si>
  <si>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</si>
  <si>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</si>
  <si>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</si>
  <si>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</si>
  <si>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</si>
  <si>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</si>
  <si>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</si>
  <si>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</si>
  <si>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</si>
  <si>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</si>
  <si>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</si>
  <si>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</si>
  <si>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</si>
  <si>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</si>
  <si>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</si>
  <si>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</si>
  <si>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</si>
  <si>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</si>
  <si>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</si>
  <si>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</si>
  <si>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</si>
  <si>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</si>
  <si>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</si>
  <si>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</si>
  <si>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</si>
  <si>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</si>
  <si>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</si>
  <si>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</si>
  <si>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</si>
  <si>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</si>
  <si>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</si>
  <si>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</si>
  <si>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</si>
  <si>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</si>
  <si>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</si>
  <si>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</si>
  <si>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</si>
  <si>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</si>
  <si>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</si>
  <si>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</si>
  <si>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</si>
  <si>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</si>
  <si>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</si>
  <si>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</si>
  <si>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</si>
  <si>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</si>
  <si>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</si>
  <si>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</si>
  <si>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</si>
  <si>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</si>
  <si>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</si>
  <si>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</si>
  <si>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</si>
  <si>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</si>
  <si>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</si>
  <si>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</si>
  <si>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</si>
  <si>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</si>
  <si>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</si>
  <si>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</si>
  <si>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</si>
  <si>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</si>
  <si>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</si>
  <si>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</si>
  <si>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</si>
  <si>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</si>
  <si>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</si>
  <si>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</si>
  <si>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</si>
  <si>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</si>
  <si>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</si>
  <si>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</si>
  <si>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</si>
  <si>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</si>
  <si>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</si>
  <si>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</si>
  <si>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</si>
  <si>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</si>
  <si>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</si>
  <si>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</si>
  <si>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</si>
  <si>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</si>
  <si>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</si>
  <si>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</si>
  <si>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</si>
  <si>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</si>
  <si>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</si>
  <si>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</si>
  <si>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</si>
  <si>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</si>
  <si>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</si>
  <si>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</si>
  <si>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</si>
  <si>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</si>
  <si>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</si>
  <si>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</si>
  <si>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</si>
  <si>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</si>
  <si>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</si>
  <si>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</si>
  <si>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</si>
  <si>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</si>
  <si>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</si>
  <si>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</si>
  <si>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</si>
  <si>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</si>
  <si>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</si>
  <si>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</si>
  <si>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</si>
  <si>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</si>
  <si>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</si>
  <si>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</si>
  <si>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</si>
  <si>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</si>
  <si>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</si>
  <si>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</si>
  <si>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</si>
  <si>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</si>
  <si>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</si>
  <si>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</si>
  <si>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</si>
  <si>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</si>
  <si>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</si>
  <si>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</si>
  <si>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</si>
  <si>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</si>
  <si>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</si>
  <si>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</si>
  <si>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</si>
  <si>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</si>
  <si>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</si>
  <si>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</si>
  <si>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</si>
  <si>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</si>
  <si>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</si>
  <si>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</si>
  <si>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</si>
  <si>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</si>
  <si>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</si>
  <si>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</si>
  <si>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</si>
  <si>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</si>
  <si>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</si>
  <si>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</si>
  <si>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</si>
  <si>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</si>
  <si>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</si>
  <si>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</si>
  <si>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</si>
  <si>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</si>
  <si>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</si>
  <si>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</si>
  <si>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</si>
  <si>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</si>
  <si>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</si>
  <si>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</si>
  <si>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</si>
  <si>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</si>
  <si>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</si>
  <si>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</si>
  <si>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</si>
  <si>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</si>
  <si>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</si>
  <si>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</si>
  <si>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</si>
  <si>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</si>
  <si>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</si>
  <si>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</si>
  <si>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</si>
  <si>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</si>
  <si>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</si>
  <si>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</si>
  <si>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</si>
  <si>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</si>
  <si>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</si>
  <si>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</si>
  <si>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</si>
  <si>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</si>
  <si>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</si>
  <si>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</si>
  <si>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</si>
  <si>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</si>
  <si>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</si>
  <si>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</si>
  <si>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</si>
  <si>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</si>
  <si>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</si>
  <si>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</si>
  <si>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</si>
  <si>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</si>
  <si>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</si>
  <si>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</si>
  <si>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</si>
  <si>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</si>
  <si>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</si>
  <si>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</si>
  <si>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</si>
  <si>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</si>
  <si>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</si>
  <si>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</si>
  <si>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</si>
  <si>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</si>
  <si>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</si>
  <si>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</si>
  <si>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</si>
  <si>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</si>
  <si>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</si>
  <si>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</si>
  <si>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</si>
  <si>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</si>
  <si>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</si>
  <si>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</si>
  <si>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</si>
  <si>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</si>
  <si>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</si>
  <si>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</si>
  <si>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</si>
  <si>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</si>
  <si>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</si>
  <si>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</si>
  <si>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</si>
  <si>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</si>
  <si>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</si>
  <si>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</si>
  <si>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</si>
  <si>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</si>
  <si>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</si>
  <si>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</si>
  <si>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</si>
  <si>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</si>
  <si>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</si>
  <si>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</si>
  <si>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</si>
  <si>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</si>
  <si>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</si>
  <si>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</si>
  <si>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</si>
  <si>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</si>
  <si>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</si>
  <si>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</si>
  <si>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</si>
  <si>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</si>
  <si>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</si>
  <si>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</si>
  <si>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</si>
  <si>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</si>
  <si>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</si>
  <si>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</si>
  <si>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</si>
  <si>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</si>
  <si>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</si>
  <si>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</si>
  <si>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</si>
  <si>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</si>
  <si>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</si>
  <si>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</si>
  <si>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</si>
  <si>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</si>
  <si>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</si>
  <si>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</si>
  <si>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</si>
  <si>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</si>
  <si>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</si>
  <si>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</si>
  <si>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</si>
  <si>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</si>
  <si>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</si>
  <si>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</si>
  <si>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</si>
  <si>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</si>
  <si>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</si>
  <si>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</si>
  <si>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</si>
  <si>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</si>
  <si>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</si>
  <si>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</si>
  <si>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</si>
  <si>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</si>
  <si>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</si>
  <si>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</si>
  <si>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</si>
  <si>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</si>
  <si>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</si>
  <si>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</si>
  <si>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</si>
  <si>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</si>
  <si>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</si>
  <si>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</si>
  <si>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</si>
  <si>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</si>
  <si>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</si>
  <si>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</si>
  <si>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</si>
  <si>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</si>
  <si>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</si>
  <si>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</si>
  <si>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</si>
  <si>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</si>
  <si>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</si>
  <si>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</si>
  <si>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</si>
  <si>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</si>
  <si>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</si>
  <si>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</si>
  <si>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</si>
  <si>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</si>
  <si>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</si>
  <si>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</si>
  <si>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</si>
  <si>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</si>
  <si>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</si>
  <si>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</si>
  <si>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</si>
  <si>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</si>
  <si>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</si>
  <si>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</si>
  <si>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</si>
  <si>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</si>
  <si>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</si>
  <si>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</si>
  <si>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</si>
  <si>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</si>
  <si>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</si>
  <si>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</si>
  <si>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</si>
  <si>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</si>
  <si>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</si>
  <si>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</si>
  <si>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</si>
  <si>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</si>
  <si>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</si>
  <si>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</si>
  <si>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</si>
  <si>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</si>
  <si>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</si>
  <si>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</si>
  <si>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</si>
  <si>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</si>
  <si>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</si>
  <si>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</si>
  <si>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</si>
  <si>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</si>
  <si>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</si>
  <si>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</si>
  <si>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</si>
  <si>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</si>
  <si>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</si>
  <si>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</si>
  <si>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</si>
  <si>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</si>
  <si>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</si>
  <si>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</si>
  <si>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</si>
  <si>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</si>
  <si>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</si>
  <si>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</si>
  <si>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</si>
  <si>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</si>
  <si>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</si>
  <si>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</si>
  <si>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</si>
  <si>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</si>
  <si>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</si>
  <si>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</si>
  <si>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</si>
  <si>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</si>
  <si>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</si>
  <si>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</si>
  <si>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</si>
  <si>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</si>
  <si>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</si>
  <si>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</si>
  <si>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</si>
  <si>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</si>
  <si>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</si>
  <si>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</si>
  <si>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</si>
  <si>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</si>
  <si>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</si>
  <si>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</si>
  <si>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</si>
  <si>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</si>
  <si>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</si>
  <si>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</si>
  <si>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</si>
  <si>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</si>
  <si>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</si>
  <si>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</si>
  <si>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</si>
  <si>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</si>
  <si>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</si>
  <si>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</si>
  <si>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</si>
  <si>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</si>
  <si>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</si>
  <si>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</si>
  <si>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</si>
  <si>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</si>
  <si>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</si>
  <si>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</si>
  <si>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</si>
  <si>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</si>
  <si>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</si>
  <si>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</si>
  <si>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</si>
  <si>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</si>
  <si>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</si>
  <si>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</si>
  <si>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</si>
  <si>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</si>
  <si>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</si>
  <si>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</si>
  <si>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</si>
  <si>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</si>
  <si>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</si>
  <si>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</si>
  <si>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</si>
  <si>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</si>
  <si>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</si>
  <si>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</si>
  <si>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</si>
  <si>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</si>
  <si>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</si>
  <si>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</si>
  <si>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</si>
  <si>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</si>
  <si>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</si>
  <si>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</si>
  <si>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</si>
  <si>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</si>
  <si>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</si>
  <si>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</si>
  <si>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</si>
  <si>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</si>
  <si>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</si>
  <si>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</si>
  <si>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</si>
  <si>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</si>
  <si>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</si>
  <si>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</si>
  <si>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</si>
  <si>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</si>
  <si>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</si>
  <si>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</si>
  <si>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</si>
  <si>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</si>
  <si>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</si>
  <si>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</si>
  <si>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</si>
  <si>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</si>
  <si>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</si>
  <si>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</si>
  <si>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</si>
  <si>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</si>
  <si>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</si>
  <si>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</si>
  <si>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</si>
  <si>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</si>
  <si>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</si>
  <si>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</si>
  <si>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</si>
  <si>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</si>
  <si>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</si>
  <si>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</si>
  <si>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</si>
  <si>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</si>
  <si>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</si>
  <si>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</si>
  <si>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</si>
  <si>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</si>
  <si>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</si>
  <si>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</si>
  <si>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</si>
  <si>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</si>
  <si>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</si>
  <si>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</si>
  <si>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</si>
  <si>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</si>
  <si>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</si>
  <si>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</si>
  <si>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</si>
  <si>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</si>
  <si>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</si>
  <si>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</si>
  <si>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</si>
  <si>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</si>
  <si>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</si>
  <si>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</si>
  <si>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</si>
  <si>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</si>
  <si>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</si>
  <si>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</si>
  <si>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</si>
  <si>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</si>
  <si>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</si>
  <si>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</si>
  <si>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</si>
  <si>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</si>
  <si>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</si>
  <si>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</si>
  <si>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</si>
  <si>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</si>
  <si>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</si>
  <si>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</si>
  <si>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</si>
  <si>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</si>
  <si>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</si>
  <si>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</si>
  <si>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</si>
  <si>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</si>
  <si>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</si>
  <si>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</si>
  <si>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</si>
  <si>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</si>
  <si>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</si>
  <si>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</si>
  <si>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</si>
  <si>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</si>
  <si>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</si>
  <si>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</si>
  <si>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</si>
  <si>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</si>
  <si>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</si>
  <si>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</si>
  <si>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</si>
  <si>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</si>
  <si>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</si>
  <si>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</si>
  <si>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</si>
  <si>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</si>
  <si>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</si>
  <si>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</si>
  <si>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</si>
  <si>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</si>
  <si>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</si>
  <si>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</si>
  <si>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</si>
  <si>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</si>
  <si>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</si>
  <si>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</si>
  <si>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</si>
  <si>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</si>
  <si>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</si>
  <si>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</si>
  <si>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</si>
  <si>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</si>
  <si>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</si>
  <si>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</si>
  <si>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</si>
  <si>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</si>
  <si>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</si>
  <si>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</si>
  <si>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</si>
  <si>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</si>
  <si>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</si>
  <si>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</si>
  <si>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</si>
  <si>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</si>
  <si>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</si>
  <si>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</si>
  <si>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</si>
  <si>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</si>
  <si>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</si>
  <si>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</si>
  <si>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</si>
  <si>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</si>
  <si>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</si>
  <si>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</si>
  <si>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</si>
  <si>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</si>
  <si>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</si>
  <si>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</si>
  <si>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</si>
  <si>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</si>
  <si>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</si>
  <si>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</si>
  <si>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</si>
  <si>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</si>
  <si>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</si>
  <si>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</si>
  <si>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</si>
  <si>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</si>
  <si>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</si>
  <si>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</si>
  <si>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</si>
  <si>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</si>
  <si>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</si>
  <si>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</si>
  <si>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</si>
  <si>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</si>
  <si>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</si>
  <si>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</si>
  <si>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</si>
  <si>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</si>
  <si>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</si>
  <si>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</si>
  <si>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</si>
  <si>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</si>
  <si>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</si>
  <si>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</si>
  <si>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</si>
  <si>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</si>
  <si>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</si>
  <si>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</si>
  <si>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</si>
  <si>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</si>
  <si>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</si>
  <si>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</si>
  <si>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</si>
  <si>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</si>
  <si>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</si>
  <si>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</si>
  <si>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</si>
  <si>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</si>
  <si>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</si>
  <si>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</si>
  <si>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</si>
  <si>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</si>
  <si>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</si>
  <si>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</si>
  <si>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</si>
  <si>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</si>
  <si>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</si>
  <si>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</si>
  <si>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</si>
  <si>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</si>
  <si>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</si>
  <si>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</si>
  <si>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</si>
  <si>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</si>
  <si>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</si>
  <si>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</si>
  <si>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</si>
  <si>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</si>
  <si>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</si>
  <si>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</si>
  <si>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</si>
  <si>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</si>
  <si>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</si>
  <si>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</si>
  <si>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</si>
  <si>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</si>
  <si>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</si>
  <si>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</si>
  <si>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</si>
  <si>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</si>
  <si>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</si>
  <si>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</si>
  <si>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</si>
  <si>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</si>
  <si>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</si>
  <si>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</si>
  <si>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</si>
  <si>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</si>
  <si>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</si>
  <si>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</si>
  <si>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</si>
  <si>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</si>
  <si>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</si>
  <si>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</si>
  <si>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</si>
  <si>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</si>
  <si>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</si>
  <si>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</si>
  <si>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</si>
  <si>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</si>
  <si>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</si>
  <si>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</si>
  <si>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</si>
  <si>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</si>
  <si>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</si>
  <si>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</si>
  <si>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</si>
  <si>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</si>
  <si>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</si>
  <si>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</si>
  <si>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</si>
  <si>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</si>
  <si>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</si>
  <si>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</si>
  <si>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</si>
  <si>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</si>
  <si>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</si>
  <si>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</si>
  <si>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</si>
  <si>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</si>
  <si>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</si>
  <si>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</si>
  <si>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</si>
  <si>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</si>
  <si>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</si>
  <si>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</si>
  <si>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</si>
  <si>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</si>
  <si>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</si>
  <si>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</si>
  <si>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</si>
  <si>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</si>
  <si>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</si>
  <si>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</si>
  <si>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</si>
  <si>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</si>
  <si>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</si>
  <si>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</si>
  <si>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</si>
  <si>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</si>
  <si>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</si>
  <si>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</si>
  <si>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</si>
  <si>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</si>
  <si>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</si>
  <si>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</si>
  <si>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</si>
  <si>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</si>
  <si>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</si>
  <si>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</si>
  <si>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</si>
  <si>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</si>
  <si>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</si>
  <si>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</si>
  <si>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</si>
  <si>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</si>
  <si>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</si>
  <si>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</si>
  <si>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</si>
  <si>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</si>
  <si>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</si>
  <si>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</si>
  <si>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</si>
  <si>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</si>
  <si>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</si>
  <si>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</si>
  <si>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</si>
  <si>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</si>
  <si>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</si>
  <si>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</si>
  <si>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</si>
  <si>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</si>
  <si>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</si>
  <si>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</si>
  <si>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</si>
  <si>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</si>
  <si>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</si>
  <si>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</si>
  <si>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</si>
  <si>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</si>
  <si>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</si>
  <si>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</si>
  <si>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</si>
  <si>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</si>
  <si>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</si>
  <si>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</si>
  <si>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</si>
  <si>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</si>
  <si>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</si>
  <si>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</si>
  <si>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</si>
  <si>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</si>
  <si>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</si>
  <si>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</si>
  <si>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</si>
  <si>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</si>
  <si>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</si>
  <si>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</si>
  <si>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</si>
  <si>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</si>
  <si>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</si>
  <si>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</si>
  <si>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</si>
  <si>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</si>
  <si>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</si>
  <si>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</si>
  <si>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</si>
  <si>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</si>
  <si>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</si>
  <si>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</si>
  <si>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</si>
  <si>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</si>
  <si>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</si>
  <si>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</si>
  <si>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</si>
  <si>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</si>
  <si>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</si>
  <si>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</si>
  <si>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</si>
  <si>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</si>
  <si>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</si>
  <si>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</si>
  <si>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</si>
  <si>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</si>
  <si>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</si>
  <si>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</si>
  <si>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</si>
  <si>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</si>
  <si>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</si>
  <si>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</si>
  <si>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</si>
  <si>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</si>
  <si>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</si>
  <si>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</si>
  <si>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</si>
  <si>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</si>
  <si>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</si>
  <si>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</si>
  <si>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</si>
  <si>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</si>
  <si>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</si>
  <si>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</si>
  <si>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</si>
  <si>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</si>
  <si>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</si>
  <si>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</si>
  <si>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</si>
  <si>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</si>
  <si>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</si>
  <si>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</si>
  <si>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</si>
  <si>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</si>
  <si>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</si>
  <si>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</si>
  <si>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</si>
  <si>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</si>
  <si>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</si>
  <si>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</si>
  <si>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</si>
  <si>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</si>
  <si>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</si>
  <si>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</si>
  <si>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</si>
  <si>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</si>
  <si>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</si>
  <si>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</si>
  <si>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</si>
  <si>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</si>
  <si>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</si>
  <si>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</si>
  <si>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</si>
  <si>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</si>
  <si>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</si>
  <si>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</si>
  <si>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</si>
  <si>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</si>
  <si>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</si>
  <si>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</si>
  <si>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</si>
  <si>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</si>
  <si>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</si>
  <si>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</si>
  <si>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</si>
  <si>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</si>
  <si>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</si>
  <si>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</si>
  <si>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</si>
  <si>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</si>
  <si>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</si>
  <si>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</si>
  <si>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</si>
  <si>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</si>
  <si>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</si>
  <si>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</si>
  <si>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</si>
  <si>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</si>
  <si>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</si>
  <si>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</si>
  <si>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</si>
  <si>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</si>
  <si>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</si>
  <si>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</si>
  <si>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</si>
  <si>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</si>
  <si>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</si>
  <si>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</si>
  <si>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</si>
  <si>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</si>
  <si>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</si>
  <si>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</si>
  <si>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</si>
  <si>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</si>
  <si>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</si>
  <si>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</si>
  <si>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</si>
  <si>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</si>
  <si>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</si>
  <si>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</si>
  <si>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</si>
  <si>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</si>
  <si>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</si>
  <si>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</si>
  <si>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</si>
  <si>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</si>
  <si>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</si>
  <si>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</si>
  <si>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</si>
  <si>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</si>
  <si>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</si>
  <si>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</si>
  <si>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</si>
  <si>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</si>
  <si>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</si>
  <si>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</si>
  <si>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</si>
  <si>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</si>
  <si>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</si>
  <si>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</si>
  <si>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</si>
  <si>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</si>
  <si>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</si>
  <si>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</si>
  <si>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</si>
  <si>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</si>
  <si>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</si>
  <si>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</si>
  <si>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</si>
  <si>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</si>
  <si>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</si>
  <si>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</si>
  <si>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</si>
  <si>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</si>
  <si>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</si>
  <si>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</si>
  <si>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</si>
  <si>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</si>
  <si>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</si>
  <si>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</si>
  <si>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</si>
  <si>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</si>
  <si>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</si>
  <si>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</si>
  <si>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</si>
  <si>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</si>
  <si>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</si>
  <si>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</si>
  <si>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</si>
  <si>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</si>
  <si>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</si>
  <si>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</si>
  <si>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</si>
  <si>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</si>
  <si>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</si>
  <si>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</si>
  <si>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</si>
  <si>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</si>
  <si>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</si>
  <si>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</si>
  <si>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</si>
  <si>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</si>
  <si>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</si>
  <si>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</si>
  <si>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</si>
  <si>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</si>
  <si>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</si>
  <si>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</si>
  <si>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</si>
  <si>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</si>
  <si>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</si>
  <si>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</si>
  <si>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</si>
  <si>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</si>
  <si>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</si>
  <si>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</si>
  <si>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</si>
  <si>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</si>
  <si>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</si>
  <si>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</si>
  <si>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</si>
  <si>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</si>
  <si>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</si>
  <si>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</si>
  <si>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</si>
  <si>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</si>
  <si>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</si>
  <si>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</si>
  <si>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</si>
  <si>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</si>
  <si>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</si>
  <si>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</si>
  <si>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</si>
  <si>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</si>
  <si>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</si>
  <si>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</si>
  <si>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</si>
  <si>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</si>
  <si>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</si>
  <si>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</si>
  <si>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</si>
  <si>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</si>
  <si>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</si>
  <si>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</si>
  <si>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</si>
  <si>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</si>
  <si>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</si>
  <si>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</si>
  <si>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</si>
  <si>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</si>
  <si>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</si>
  <si>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</si>
  <si>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</si>
  <si>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</si>
  <si>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</si>
  <si>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</si>
  <si>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</si>
  <si>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</si>
  <si>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</si>
  <si>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</si>
  <si>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</si>
  <si>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</si>
  <si>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</si>
  <si>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</si>
  <si>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</si>
  <si>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</si>
  <si>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</si>
  <si>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</si>
  <si>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</si>
  <si>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</si>
  <si>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</si>
  <si>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</si>
  <si>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</si>
  <si>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</si>
  <si>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</si>
  <si>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</si>
  <si>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</si>
  <si>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</si>
  <si>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</si>
  <si>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</si>
  <si>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</si>
  <si>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</si>
  <si>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</si>
  <si>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</si>
  <si>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</si>
  <si>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</si>
  <si>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</si>
  <si>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</si>
  <si>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</si>
  <si>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</si>
  <si>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</si>
  <si>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</si>
  <si>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</si>
  <si>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</si>
  <si>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</si>
  <si>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</si>
  <si>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</si>
  <si>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</si>
  <si>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</si>
  <si>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</si>
  <si>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</si>
  <si>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</si>
  <si>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</si>
  <si>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</si>
  <si>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</si>
  <si>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</si>
  <si>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</si>
  <si>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</si>
  <si>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</si>
  <si>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</si>
  <si>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</si>
  <si>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</si>
  <si>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</si>
  <si>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</si>
  <si>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</si>
  <si>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</si>
  <si>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</si>
  <si>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</si>
  <si>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</si>
  <si>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</si>
  <si>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</si>
  <si>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</si>
  <si>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</si>
  <si>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</si>
  <si>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</si>
  <si>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</si>
  <si>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</si>
  <si>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</si>
  <si>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</si>
  <si>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</si>
  <si>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</si>
  <si>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</si>
  <si>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</si>
  <si>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</si>
  <si>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</si>
  <si>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</si>
  <si>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</si>
  <si>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</si>
  <si>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</si>
  <si>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</si>
  <si>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</si>
  <si>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</si>
  <si>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</si>
  <si>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</si>
  <si>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</si>
  <si>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</si>
  <si>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</si>
  <si>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</si>
  <si>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</si>
  <si>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</si>
  <si>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</si>
  <si>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</si>
  <si>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</si>
  <si>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</si>
  <si>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</si>
  <si>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</si>
  <si>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</si>
  <si>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</si>
  <si>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</si>
  <si>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</si>
  <si>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</si>
  <si>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</si>
  <si>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</si>
  <si>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</si>
  <si>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</si>
  <si>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</si>
  <si>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</si>
  <si>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</si>
  <si>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</si>
  <si>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</si>
  <si>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</si>
  <si>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</si>
  <si>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</si>
  <si>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</si>
  <si>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</si>
  <si>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</si>
  <si>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</si>
  <si>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</si>
  <si>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</si>
  <si>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</si>
  <si>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</si>
  <si>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</si>
  <si>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</si>
  <si>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</si>
  <si>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</si>
  <si>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</si>
  <si>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</si>
  <si>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</si>
  <si>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</si>
  <si>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</si>
  <si>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</si>
  <si>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</si>
  <si>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</si>
  <si>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</si>
  <si>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</si>
  <si>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</si>
  <si>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</si>
  <si>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</si>
  <si>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</si>
  <si>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</si>
  <si>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</si>
  <si>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</si>
  <si>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</si>
  <si>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</si>
  <si>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</si>
  <si>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</si>
  <si>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</si>
  <si>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</si>
  <si>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</si>
  <si>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</si>
  <si>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</si>
  <si>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</si>
  <si>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</si>
  <si>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</si>
  <si>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</si>
  <si>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</si>
  <si>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</si>
  <si>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</si>
  <si>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</si>
  <si>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</si>
  <si>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</si>
  <si>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</si>
  <si>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</si>
  <si>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</si>
  <si>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</si>
  <si>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</si>
  <si>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</si>
  <si>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</si>
  <si>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</si>
  <si>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</si>
  <si>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</si>
  <si>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</si>
  <si>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</si>
  <si>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</si>
  <si>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</si>
  <si>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</si>
  <si>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</si>
  <si>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</si>
  <si>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</si>
  <si>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</si>
  <si>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</si>
  <si>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</si>
  <si>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</si>
  <si>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</si>
  <si>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</si>
  <si>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</si>
  <si>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</si>
  <si>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</si>
  <si>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</si>
  <si>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</si>
  <si>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</si>
  <si>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</si>
  <si>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</si>
  <si>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</si>
  <si>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</si>
  <si>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</si>
  <si>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</si>
  <si>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</si>
  <si>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</si>
  <si>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</si>
  <si>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</si>
  <si>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</si>
  <si>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</si>
  <si>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</si>
  <si>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</si>
  <si>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</si>
  <si>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</si>
  <si>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</si>
  <si>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</si>
  <si>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</si>
  <si>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</si>
  <si>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</si>
  <si>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</si>
  <si>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</si>
  <si>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</si>
  <si>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</si>
  <si>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</si>
  <si>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</si>
  <si>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</si>
  <si>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</si>
  <si>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</si>
  <si>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</si>
  <si>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</si>
  <si>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</si>
  <si>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</si>
  <si>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</si>
  <si>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</si>
  <si>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</si>
  <si>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</si>
  <si>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</si>
  <si>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</si>
  <si>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</si>
  <si>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</si>
  <si>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</si>
  <si>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</si>
  <si>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</si>
  <si>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</si>
  <si>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</si>
  <si>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</si>
  <si>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</si>
  <si>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</si>
  <si>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</si>
  <si>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</si>
  <si>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</si>
  <si>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</si>
  <si>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</si>
  <si>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</si>
  <si>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</si>
  <si>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</si>
  <si>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</si>
  <si>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</si>
  <si>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</si>
  <si>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</si>
  <si>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</si>
  <si>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</si>
  <si>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</si>
  <si>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</si>
  <si>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</si>
  <si>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</si>
  <si>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</si>
  <si>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</si>
  <si>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</si>
  <si>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</si>
  <si>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</si>
  <si>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</si>
  <si>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</si>
  <si>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</si>
  <si>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</si>
  <si>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</si>
  <si>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</si>
  <si>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</si>
  <si>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</si>
  <si>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</si>
  <si>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</si>
  <si>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</si>
  <si>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</si>
  <si>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</si>
  <si>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</si>
  <si>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</si>
  <si>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</si>
  <si>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</si>
  <si>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</si>
  <si>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</si>
  <si>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</si>
  <si>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</si>
  <si>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</si>
  <si>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</si>
  <si>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</si>
  <si>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</si>
  <si>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</si>
  <si>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</si>
  <si>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</si>
  <si>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</si>
  <si>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</si>
  <si>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</si>
  <si>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</si>
  <si>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</si>
  <si>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</si>
  <si>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</si>
  <si>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</si>
  <si>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</si>
  <si>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</si>
  <si>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</si>
  <si>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</si>
  <si>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</si>
  <si>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</si>
  <si>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</si>
  <si>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</si>
  <si>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</si>
  <si>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</si>
  <si>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</si>
  <si>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</si>
  <si>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</si>
  <si>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</si>
  <si>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</si>
  <si>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</si>
  <si>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</si>
  <si>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</si>
  <si>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</si>
  <si>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</si>
  <si>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</si>
  <si>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</si>
  <si>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</si>
  <si>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</si>
  <si>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</si>
  <si>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</si>
  <si>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</si>
  <si>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</si>
  <si>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</si>
  <si>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</si>
  <si>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</si>
  <si>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</si>
  <si>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</si>
  <si>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</si>
  <si>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</si>
  <si>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</si>
  <si>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</si>
  <si>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</si>
  <si>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</si>
  <si>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</si>
  <si>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</si>
  <si>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</si>
  <si>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</si>
  <si>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</si>
  <si>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</si>
  <si>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</si>
  <si>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</si>
  <si>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</si>
  <si>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</si>
  <si>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</si>
  <si>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</si>
  <si>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</si>
  <si>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</si>
  <si>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</si>
  <si>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</si>
  <si>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</si>
  <si>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</si>
  <si>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</si>
  <si>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</si>
  <si>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</si>
  <si>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</si>
  <si>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</si>
  <si>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</si>
  <si>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</si>
  <si>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</si>
  <si>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</si>
  <si>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</si>
  <si>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</si>
  <si>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</si>
  <si>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</si>
  <si>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</si>
  <si>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</si>
  <si>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</si>
  <si>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</si>
  <si>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</si>
  <si>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</si>
  <si>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</si>
  <si>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</si>
  <si>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</si>
  <si>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</si>
  <si>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</si>
  <si>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</si>
  <si>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</si>
  <si>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</si>
  <si>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</si>
  <si>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</si>
  <si>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</si>
  <si>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</si>
  <si>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</si>
  <si>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</si>
  <si>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</si>
  <si>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</si>
  <si>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</si>
  <si>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</si>
  <si>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</si>
  <si>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</si>
  <si>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</si>
  <si>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</si>
  <si>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</si>
  <si>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</si>
  <si>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</si>
  <si>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</si>
  <si>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</si>
  <si>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</si>
  <si>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</si>
  <si>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</si>
  <si>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</si>
  <si>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</si>
  <si>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</si>
  <si>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</si>
  <si>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</si>
  <si>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</si>
  <si>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</si>
  <si>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</si>
  <si>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</si>
  <si>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</si>
  <si>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</si>
  <si>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</si>
  <si>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</si>
  <si>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</si>
  <si>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</si>
  <si>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</si>
  <si>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</si>
  <si>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</si>
  <si>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</si>
  <si>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</si>
  <si>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</si>
  <si>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</si>
  <si>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</si>
  <si>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</si>
  <si>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</si>
  <si>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</si>
  <si>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</si>
  <si>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</si>
  <si>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</si>
  <si>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</si>
  <si>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</si>
  <si>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</si>
  <si>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</si>
  <si>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</si>
  <si>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</si>
  <si>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</si>
  <si>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</si>
  <si>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</si>
  <si>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</si>
  <si>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</si>
  <si>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</si>
  <si>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</si>
  <si>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</si>
  <si>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</si>
  <si>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</si>
  <si>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</si>
  <si>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</si>
  <si>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</si>
  <si>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</si>
  <si>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</si>
  <si>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</si>
  <si>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</si>
  <si>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</si>
  <si>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</si>
  <si>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</si>
  <si>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</si>
  <si>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</si>
  <si>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</si>
  <si>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</si>
  <si>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</si>
  <si>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</si>
  <si>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</si>
  <si>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</si>
  <si>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</si>
  <si>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</si>
  <si>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</si>
  <si>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</si>
  <si>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</si>
  <si>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</si>
  <si>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</si>
  <si>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</si>
  <si>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</si>
  <si>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</si>
  <si>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</si>
  <si>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</si>
  <si>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</si>
  <si>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</si>
  <si>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</si>
  <si>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</si>
  <si>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</si>
  <si>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</si>
  <si>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</si>
  <si>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</si>
  <si>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</si>
  <si>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</si>
  <si>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</si>
  <si>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</si>
  <si>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</si>
  <si>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</si>
  <si>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</si>
  <si>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</si>
  <si>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</si>
  <si>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</si>
  <si>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</si>
  <si>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</si>
  <si>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</si>
  <si>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</si>
  <si>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</si>
  <si>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</si>
  <si>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</si>
  <si>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</si>
  <si>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</si>
  <si>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</si>
  <si>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</si>
  <si>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</si>
  <si>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</si>
  <si>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</si>
  <si>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</si>
  <si>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</si>
  <si>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</si>
  <si>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</si>
  <si>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</si>
  <si>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</si>
  <si>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</si>
  <si>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</si>
  <si>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</si>
  <si>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</si>
  <si>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</si>
  <si>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</si>
  <si>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</si>
  <si>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</si>
  <si>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</si>
  <si>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</si>
  <si>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</si>
  <si>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</si>
  <si>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</si>
  <si>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</si>
  <si>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</si>
  <si>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</si>
  <si>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</si>
  <si>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</si>
  <si>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</si>
  <si>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</si>
  <si>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</si>
  <si>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</si>
  <si>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</si>
  <si>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</si>
  <si>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</si>
  <si>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</si>
  <si>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</si>
  <si>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</si>
  <si>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</si>
  <si>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</si>
  <si>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</si>
  <si>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</si>
  <si>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</si>
  <si>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</si>
  <si>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</si>
  <si>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</si>
  <si>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</si>
  <si>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</si>
  <si>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</si>
  <si>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</si>
  <si>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</si>
  <si>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</si>
  <si>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</si>
  <si>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</si>
  <si>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</si>
  <si>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</si>
  <si>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</si>
  <si>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</si>
  <si>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</si>
  <si>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</si>
  <si>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</si>
  <si>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</si>
  <si>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</si>
  <si>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</si>
  <si>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</si>
  <si>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</si>
  <si>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</si>
  <si>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</si>
  <si>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</si>
  <si>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</si>
  <si>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</si>
  <si>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</si>
  <si>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</si>
  <si>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</si>
  <si>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</si>
  <si>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</si>
  <si>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</si>
  <si>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</si>
  <si>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</si>
  <si>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</si>
  <si>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</si>
  <si>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</si>
  <si>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</si>
  <si>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</si>
  <si>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</si>
  <si>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</si>
  <si>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</si>
  <si>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</si>
  <si>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</si>
  <si>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</si>
  <si>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</si>
  <si>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</si>
  <si>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</si>
  <si>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</si>
  <si>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</si>
  <si>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</si>
  <si>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</si>
  <si>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</si>
  <si>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</si>
  <si>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</si>
  <si>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</si>
  <si>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</si>
  <si>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</si>
  <si>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</si>
  <si>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</si>
  <si>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</si>
  <si>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</si>
  <si>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</si>
  <si>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</si>
  <si>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</si>
  <si>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</si>
  <si>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</si>
  <si>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</si>
  <si>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</si>
  <si>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</si>
  <si>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</si>
  <si>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</si>
  <si>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</si>
  <si>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</si>
  <si>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</si>
  <si>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</si>
  <si>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</si>
  <si>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</si>
  <si>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</si>
  <si>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</si>
  <si>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</si>
  <si>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</si>
  <si>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</si>
  <si>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</si>
  <si>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</si>
  <si>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</si>
  <si>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</si>
  <si>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</si>
  <si>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</si>
  <si>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</si>
  <si>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</si>
  <si>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</si>
  <si>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</si>
  <si>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</si>
  <si>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</si>
  <si>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</si>
  <si>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</si>
  <si>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</si>
  <si>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</si>
  <si>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</si>
  <si>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</si>
  <si>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</si>
  <si>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</si>
  <si>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</si>
  <si>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</si>
  <si>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</si>
  <si>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</si>
  <si>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</si>
  <si>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</si>
  <si>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</si>
  <si>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</si>
  <si>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</si>
  <si>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</si>
  <si>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</si>
  <si>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</si>
  <si>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</si>
  <si>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</si>
  <si>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</si>
  <si>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</si>
  <si>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</si>
  <si>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</si>
  <si>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</si>
  <si>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</si>
  <si>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</si>
  <si>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</si>
  <si>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</si>
  <si>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</si>
  <si>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</si>
  <si>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</si>
  <si>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</si>
  <si>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</si>
  <si>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</si>
  <si>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</si>
  <si>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</si>
  <si>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</si>
  <si>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</si>
  <si>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</si>
  <si>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</si>
  <si>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</si>
  <si>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</si>
  <si>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</si>
  <si>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</si>
  <si>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</si>
  <si>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</si>
  <si>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</si>
  <si>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</si>
  <si>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</si>
  <si>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</si>
  <si>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</si>
  <si>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</si>
  <si>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</si>
  <si>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</si>
  <si>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</si>
  <si>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</si>
  <si>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</si>
  <si>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</si>
  <si>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</si>
  <si>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</si>
  <si>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</si>
  <si>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</si>
  <si>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</si>
  <si>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</si>
  <si>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</si>
  <si>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</si>
  <si>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</si>
  <si>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</si>
  <si>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</si>
  <si>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</si>
  <si>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</si>
  <si>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</si>
  <si>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</si>
  <si>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</si>
  <si>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</si>
  <si>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</si>
  <si>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</si>
  <si>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</si>
  <si>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</si>
  <si>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</si>
  <si>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</si>
  <si>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</si>
  <si>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</si>
  <si>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</si>
  <si>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</si>
  <si>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</si>
  <si>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</si>
  <si>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</si>
  <si>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</si>
  <si>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</si>
  <si>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</si>
  <si>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</si>
  <si>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</si>
  <si>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</si>
  <si>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</si>
  <si>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</si>
  <si>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</si>
  <si>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</si>
  <si>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</si>
  <si>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</si>
  <si>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</si>
  <si>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</si>
  <si>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</si>
  <si>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</si>
  <si>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</si>
  <si>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</si>
  <si>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</si>
  <si>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</si>
  <si>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</si>
  <si>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</si>
  <si>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</si>
  <si>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</si>
  <si>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</si>
  <si>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</si>
  <si>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</si>
  <si>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</si>
  <si>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</si>
  <si>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</si>
  <si>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</si>
  <si>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</si>
  <si>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</si>
  <si>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</si>
  <si>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</si>
  <si>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</si>
  <si>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</si>
  <si>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</si>
  <si>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</si>
  <si>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</si>
  <si>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</si>
  <si>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</si>
  <si>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</si>
  <si>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</si>
  <si>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</si>
  <si>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</si>
  <si>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</si>
  <si>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</si>
  <si>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</si>
  <si>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</si>
  <si>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</si>
  <si>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</si>
  <si>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</si>
  <si>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</si>
  <si>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</si>
  <si>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</si>
  <si>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</si>
  <si>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</si>
  <si>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</si>
  <si>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</si>
  <si>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</si>
  <si>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</si>
  <si>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</si>
  <si>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</si>
  <si>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</si>
  <si>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</si>
  <si>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</si>
  <si>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</si>
  <si>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</si>
  <si>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</si>
  <si>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</si>
  <si>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</si>
  <si>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</si>
  <si>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</si>
  <si>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</si>
  <si>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</si>
  <si>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</si>
  <si>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</si>
  <si>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</si>
  <si>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</si>
  <si>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</si>
  <si>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</si>
  <si>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</si>
  <si>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</si>
  <si>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</si>
  <si>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</si>
  <si>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</si>
  <si>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</si>
  <si>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</si>
  <si>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</si>
  <si>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</si>
  <si>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</si>
  <si>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</si>
  <si>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</si>
  <si>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</si>
  <si>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</si>
  <si>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</si>
  <si>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</si>
  <si>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</si>
  <si>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</si>
  <si>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</si>
  <si>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</si>
  <si>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</si>
  <si>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</si>
  <si>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</si>
  <si>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</si>
  <si>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</si>
  <si>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</si>
  <si>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</si>
  <si>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</si>
  <si>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</si>
  <si>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</si>
  <si>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</si>
  <si>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</si>
  <si>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</si>
  <si>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</si>
  <si>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</si>
  <si>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</si>
  <si>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</si>
  <si>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</si>
  <si>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</si>
  <si>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</si>
  <si>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</si>
  <si>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</si>
  <si>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</si>
  <si>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</si>
  <si>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</si>
  <si>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</si>
  <si>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</si>
  <si>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</si>
  <si>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</si>
  <si>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</si>
  <si>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</si>
  <si>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</si>
  <si>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</si>
  <si>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</si>
  <si>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</si>
  <si>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</si>
  <si>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</si>
  <si>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</si>
  <si>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</si>
  <si>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</si>
  <si>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</si>
  <si>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</si>
  <si>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</si>
  <si>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</si>
  <si>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</si>
  <si>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</si>
  <si>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</si>
  <si>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</si>
  <si>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</si>
  <si>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</si>
  <si>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</si>
  <si>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</si>
  <si>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</si>
  <si>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</si>
  <si>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</si>
  <si>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</si>
  <si>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</si>
  <si>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</si>
  <si>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</si>
  <si>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</si>
  <si>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</si>
  <si>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</si>
  <si>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</si>
  <si>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</si>
  <si>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</si>
  <si>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</si>
  <si>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</si>
  <si>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</si>
  <si>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</si>
  <si>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</si>
  <si>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</si>
  <si>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</si>
  <si>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</si>
  <si>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</si>
  <si>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</si>
  <si>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</si>
  <si>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</si>
  <si>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</si>
  <si>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</si>
  <si>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</si>
  <si>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</si>
  <si>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</si>
  <si>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</si>
  <si>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</si>
  <si>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</si>
  <si>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</si>
  <si>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</si>
  <si>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</si>
  <si>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</si>
  <si>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</si>
  <si>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</si>
  <si>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</si>
  <si>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</si>
  <si>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</si>
  <si>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</si>
  <si>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</si>
  <si>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</si>
  <si>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</si>
  <si>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</si>
  <si>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</si>
  <si>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</si>
  <si>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</si>
  <si>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</si>
  <si>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</si>
  <si>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</si>
  <si>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</si>
  <si>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</si>
  <si>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</si>
  <si>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</si>
  <si>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</si>
  <si>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</si>
  <si>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</si>
  <si>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</si>
  <si>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</si>
  <si>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</si>
  <si>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</si>
  <si>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</si>
  <si>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</si>
  <si>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</si>
  <si>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</si>
  <si>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</si>
  <si>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</si>
  <si>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</si>
  <si>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</si>
  <si>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</si>
  <si>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</si>
  <si>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</si>
  <si>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</si>
  <si>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</si>
  <si>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</si>
  <si>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</si>
  <si>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</si>
  <si>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</si>
  <si>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</si>
  <si>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</si>
  <si>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</si>
  <si>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</si>
  <si>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</si>
  <si>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</si>
  <si>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</si>
  <si>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</si>
  <si>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</si>
  <si>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</si>
  <si>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</si>
  <si>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</si>
  <si>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</si>
  <si>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</si>
  <si>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</si>
  <si>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</si>
  <si>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</si>
  <si>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</si>
  <si>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</si>
  <si>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</si>
  <si>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</si>
  <si>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</si>
  <si>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</si>
  <si>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</si>
  <si>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</si>
  <si>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</si>
  <si>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</si>
  <si>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</si>
  <si>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</si>
  <si>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</si>
  <si>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</si>
  <si>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</si>
  <si>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</si>
  <si>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</si>
  <si>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</si>
  <si>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</si>
  <si>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</si>
  <si>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</si>
  <si>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</si>
  <si>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</si>
  <si>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</si>
  <si>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</si>
  <si>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</si>
  <si>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</si>
  <si>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</si>
  <si>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</si>
  <si>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</si>
  <si>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</si>
  <si>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</si>
  <si>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</si>
  <si>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</si>
  <si>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</si>
  <si>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</si>
  <si>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</si>
  <si>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</si>
  <si>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</si>
  <si>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</si>
  <si>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</si>
  <si>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</si>
  <si>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</si>
  <si>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</si>
  <si>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</si>
  <si>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</si>
  <si>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</si>
  <si>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</si>
  <si>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</si>
  <si>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</si>
  <si>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</si>
  <si>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</si>
  <si>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</si>
  <si>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</si>
  <si>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</si>
  <si>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</si>
  <si>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</si>
  <si>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</si>
  <si>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</si>
  <si>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</si>
  <si>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</si>
  <si>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</si>
  <si>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</si>
  <si>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</si>
  <si>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</si>
  <si>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</si>
  <si>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</si>
  <si>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</si>
  <si>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</si>
  <si>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</si>
  <si>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</si>
  <si>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</si>
  <si>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</si>
  <si>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</si>
  <si>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</si>
  <si>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</si>
  <si>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</si>
  <si>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</si>
  <si>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</si>
  <si>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</si>
  <si>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</si>
  <si>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</si>
  <si>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</si>
  <si>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</si>
  <si>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</si>
  <si>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</si>
  <si>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</si>
  <si>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</si>
  <si>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</si>
  <si>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</si>
  <si>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</si>
  <si>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</si>
  <si>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</si>
  <si>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</si>
  <si>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</si>
  <si>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</si>
  <si>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</si>
  <si>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</si>
  <si>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</si>
  <si>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</si>
  <si>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</si>
  <si>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</si>
  <si>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</si>
  <si>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</si>
  <si>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</si>
  <si>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</si>
  <si>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</si>
  <si>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</si>
  <si>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</si>
  <si>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</si>
  <si>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</si>
  <si>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</si>
  <si>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</si>
  <si>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</si>
  <si>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</si>
  <si>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</si>
  <si>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</si>
  <si>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</si>
  <si>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</si>
  <si>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</si>
  <si>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</si>
  <si>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</si>
  <si>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</si>
  <si>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</si>
  <si>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</si>
  <si>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</si>
  <si>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</si>
  <si>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</si>
  <si>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</si>
  <si>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</si>
  <si>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</si>
  <si>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</si>
  <si>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</si>
  <si>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</si>
  <si>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</si>
  <si>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</si>
  <si>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</si>
  <si>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</si>
  <si>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</si>
  <si>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</si>
  <si>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</si>
  <si>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</si>
  <si>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</si>
  <si>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</si>
  <si>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</si>
  <si>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</si>
  <si>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</si>
  <si>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</si>
  <si>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</si>
  <si>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</si>
  <si>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</si>
  <si>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</si>
  <si>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</si>
  <si>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</si>
  <si>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</si>
  <si>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</si>
  <si>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</si>
  <si>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</si>
  <si>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</si>
  <si>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</si>
  <si>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</si>
  <si>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</si>
  <si>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</si>
  <si>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</si>
  <si>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</si>
  <si>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</si>
  <si>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</si>
  <si>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</si>
  <si>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</si>
  <si>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</si>
  <si>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</si>
  <si>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</si>
  <si>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</si>
  <si>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</si>
  <si>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</si>
  <si>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</si>
  <si>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</si>
  <si>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</si>
  <si>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</si>
  <si>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</si>
  <si>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</si>
  <si>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</si>
  <si>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</si>
  <si>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</si>
  <si>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</si>
  <si>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</si>
  <si>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</si>
  <si>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</si>
  <si>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</si>
  <si>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</si>
  <si>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</si>
  <si>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</si>
  <si>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</si>
  <si>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</si>
  <si>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</si>
  <si>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</si>
  <si>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</si>
  <si>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</si>
  <si>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</si>
  <si>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</si>
  <si>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</si>
  <si>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</si>
  <si>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</si>
  <si>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</si>
  <si>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</si>
  <si>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</si>
  <si>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</si>
  <si>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</si>
  <si>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</si>
  <si>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</si>
  <si>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</si>
  <si>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</si>
  <si>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</si>
  <si>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</si>
  <si>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</si>
  <si>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</si>
  <si>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</si>
  <si>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</si>
  <si>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</si>
  <si>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</si>
  <si>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</si>
  <si>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</si>
  <si>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</si>
  <si>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</si>
  <si>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</si>
  <si>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</si>
  <si>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</si>
  <si>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</si>
  <si>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</si>
  <si>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</si>
  <si>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</si>
  <si>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</si>
  <si>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</si>
  <si>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</si>
  <si>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</si>
  <si>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</si>
  <si>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</si>
  <si>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</si>
  <si>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</si>
  <si>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</si>
  <si>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</si>
  <si>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</si>
  <si>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</si>
  <si>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</si>
  <si>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</si>
  <si>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</si>
  <si>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</si>
  <si>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</si>
  <si>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</si>
  <si>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</si>
  <si>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</si>
  <si>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</si>
  <si>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</si>
  <si>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</si>
  <si>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</si>
  <si>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</si>
  <si>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</si>
  <si>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</si>
  <si>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</si>
  <si>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</si>
  <si>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</si>
  <si>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</si>
  <si>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</si>
  <si>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</si>
  <si>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</si>
  <si>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</si>
  <si>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</si>
  <si>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</si>
  <si>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</si>
  <si>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</si>
  <si>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</si>
  <si>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</si>
  <si>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</si>
  <si>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</si>
  <si>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</si>
  <si>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</si>
  <si>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</si>
  <si>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</si>
  <si>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</si>
  <si>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</si>
  <si>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</si>
  <si>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</si>
  <si>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</si>
  <si>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</si>
  <si>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</si>
  <si>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</si>
  <si>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</si>
  <si>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</si>
  <si>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</si>
  <si>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</si>
  <si>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</si>
  <si>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</si>
  <si>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</si>
  <si>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</si>
  <si>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</si>
  <si>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</si>
  <si>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</si>
  <si>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</si>
  <si>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</si>
  <si>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</si>
  <si>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</si>
  <si>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</si>
  <si>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</si>
  <si>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</si>
  <si>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</si>
  <si>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</si>
  <si>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</si>
  <si>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</si>
  <si>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</si>
  <si>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</si>
  <si>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</si>
  <si>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</si>
  <si>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</si>
  <si>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</si>
  <si>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</si>
  <si>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</si>
  <si>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</si>
  <si>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</si>
  <si>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</si>
  <si>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</si>
  <si>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</si>
  <si>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</si>
  <si>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</si>
  <si>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</si>
  <si>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</si>
  <si>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</si>
  <si>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</si>
  <si>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</si>
  <si>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</si>
  <si>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</si>
  <si>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</si>
  <si>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</si>
  <si>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</si>
  <si>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</si>
  <si>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</si>
  <si>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</si>
  <si>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</si>
  <si>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</si>
  <si>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</si>
  <si>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</si>
  <si>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</si>
  <si>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</si>
  <si>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</si>
  <si>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</si>
  <si>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</si>
  <si>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</si>
  <si>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</si>
  <si>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</si>
  <si>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</si>
  <si>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</si>
  <si>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</si>
  <si>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</si>
  <si>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</si>
  <si>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</si>
  <si>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</si>
  <si>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</si>
  <si>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</si>
  <si>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</si>
  <si>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</si>
  <si>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</si>
  <si>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</si>
  <si>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</si>
  <si>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</si>
  <si>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</si>
  <si>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</si>
  <si>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</si>
  <si>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</si>
  <si>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</si>
  <si>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</si>
  <si>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</si>
  <si>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</si>
  <si>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</si>
  <si>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</si>
  <si>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</si>
  <si>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</si>
  <si>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</si>
  <si>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</si>
  <si>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</si>
  <si>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</si>
  <si>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</si>
  <si>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</si>
  <si>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</si>
  <si>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</si>
  <si>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</si>
  <si>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</si>
  <si>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</si>
  <si>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</si>
  <si>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</si>
  <si>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</si>
  <si>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</si>
  <si>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</si>
  <si>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</si>
  <si>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</si>
  <si>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</si>
  <si>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</si>
  <si>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</si>
  <si>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</si>
  <si>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</si>
  <si>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</si>
  <si>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</si>
  <si>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</si>
  <si>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</si>
  <si>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</si>
  <si>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</si>
  <si>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</si>
  <si>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</si>
  <si>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</si>
  <si>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</si>
  <si>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</si>
  <si>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</si>
  <si>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</si>
  <si>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</si>
  <si>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</si>
  <si>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</si>
  <si>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</si>
  <si>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</si>
  <si>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</si>
  <si>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</si>
  <si>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</si>
  <si>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</si>
  <si>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</si>
  <si>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</si>
  <si>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</si>
  <si>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</si>
  <si>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</si>
  <si>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</si>
  <si>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</si>
  <si>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</si>
  <si>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</si>
  <si>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</si>
  <si>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</si>
  <si>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</si>
  <si>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</si>
  <si>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</si>
  <si>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</si>
  <si>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</si>
  <si>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</si>
  <si>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</si>
  <si>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</si>
  <si>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</si>
  <si>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</si>
  <si>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</si>
  <si>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</si>
  <si>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</si>
  <si>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</si>
  <si>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</si>
  <si>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</si>
  <si>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</si>
  <si>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</si>
  <si>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</si>
  <si>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</si>
  <si>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</si>
  <si>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</si>
  <si>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</si>
  <si>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</si>
  <si>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</si>
  <si>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</si>
  <si>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</si>
  <si>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</si>
  <si>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</si>
  <si>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</si>
  <si>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</si>
  <si>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</si>
  <si>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</si>
  <si>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</si>
  <si>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</si>
  <si>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</si>
  <si>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</si>
  <si>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</si>
  <si>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</si>
  <si>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</si>
  <si>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</si>
  <si>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</si>
  <si>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</si>
  <si>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</si>
  <si>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</si>
  <si>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</si>
  <si>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</si>
  <si>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</si>
  <si>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</si>
  <si>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</si>
  <si>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</si>
  <si>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</si>
  <si>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</si>
  <si>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</si>
  <si>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</si>
  <si>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</si>
  <si>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</si>
  <si>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</si>
  <si>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</si>
  <si>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</si>
  <si>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</si>
  <si>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</si>
  <si>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</si>
  <si>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</si>
  <si>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</si>
  <si>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</si>
  <si>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</si>
  <si>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</si>
  <si>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</si>
  <si>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</si>
  <si>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</si>
  <si>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</si>
  <si>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</si>
  <si>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</si>
  <si>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</si>
  <si>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</si>
  <si>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</si>
  <si>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</si>
  <si>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</si>
  <si>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</si>
  <si>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</si>
  <si>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</si>
  <si>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</si>
  <si>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</si>
  <si>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</si>
  <si>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</si>
  <si>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</si>
  <si>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</si>
  <si>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</si>
  <si>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</si>
  <si>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</si>
  <si>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</si>
  <si>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</si>
  <si>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</si>
  <si>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</si>
  <si>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</si>
  <si>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</si>
  <si>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</si>
  <si>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</si>
  <si>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</si>
  <si>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</si>
  <si>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</si>
  <si>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</si>
  <si>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</si>
  <si>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</si>
  <si>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</si>
  <si>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</si>
  <si>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</si>
  <si>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</si>
  <si>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</si>
  <si>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</si>
  <si>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</si>
  <si>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</si>
  <si>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</si>
  <si>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</si>
  <si>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</si>
  <si>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</si>
  <si>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</si>
  <si>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</si>
  <si>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</si>
  <si>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</si>
  <si>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</si>
  <si>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</si>
  <si>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</si>
  <si>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</si>
  <si>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</si>
  <si>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</si>
  <si>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</si>
  <si>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</si>
  <si>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</si>
  <si>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</si>
  <si>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</si>
  <si>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</si>
  <si>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</si>
  <si>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</si>
  <si>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</si>
  <si>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</si>
  <si>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</si>
  <si>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</si>
  <si>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</si>
  <si>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</si>
  <si>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</si>
  <si>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</si>
  <si>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</si>
  <si>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</si>
  <si>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</si>
  <si>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</si>
  <si>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</si>
  <si>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</si>
  <si>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</si>
  <si>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</si>
  <si>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</si>
  <si>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</si>
  <si>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</si>
  <si>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</si>
  <si>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</si>
  <si>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</si>
  <si>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</si>
  <si>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</si>
  <si>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</si>
  <si>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</si>
  <si>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</si>
  <si>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</si>
  <si>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</si>
  <si>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</si>
  <si>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</si>
  <si>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</si>
  <si>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</si>
  <si>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</si>
  <si>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</si>
  <si>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</si>
  <si>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</si>
  <si>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</si>
  <si>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</si>
  <si>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</si>
  <si>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</si>
  <si>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</si>
  <si>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</si>
  <si>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</si>
  <si>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</si>
  <si>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</si>
  <si>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</si>
  <si>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</si>
  <si>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</si>
  <si>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</si>
  <si>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</si>
  <si>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</si>
  <si>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</si>
  <si>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</si>
  <si>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</si>
  <si>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</si>
  <si>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</si>
  <si>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</si>
  <si>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</si>
  <si>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</si>
  <si>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</si>
  <si>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</si>
  <si>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</si>
  <si>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</si>
  <si>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</si>
  <si>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</si>
  <si>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</si>
  <si>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</si>
  <si>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</si>
  <si>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</si>
  <si>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</si>
  <si>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</si>
  <si>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</si>
  <si>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</si>
  <si>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</si>
  <si>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</si>
  <si>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</si>
  <si>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</si>
  <si>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</si>
  <si>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</si>
  <si>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</si>
  <si>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</si>
  <si>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</si>
  <si>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</si>
  <si>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</si>
  <si>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</si>
  <si>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</si>
  <si>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</si>
  <si>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</si>
  <si>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</si>
  <si>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</si>
  <si>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</si>
  <si>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</si>
  <si>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</si>
  <si>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</si>
  <si>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</si>
  <si>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</si>
  <si>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</si>
  <si>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</si>
  <si>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</si>
  <si>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</si>
  <si>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</si>
  <si>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</si>
  <si>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</si>
  <si>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</si>
  <si>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</si>
  <si>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</si>
  <si>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</si>
  <si>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</si>
  <si>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</si>
  <si>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</si>
  <si>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</si>
  <si>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</si>
  <si>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</si>
  <si>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</si>
  <si>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</si>
  <si>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</si>
  <si>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</si>
  <si>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</si>
  <si>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</si>
  <si>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</si>
  <si>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</si>
  <si>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</si>
  <si>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</si>
  <si>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</si>
  <si>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</si>
  <si>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</si>
  <si>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</si>
  <si>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</si>
  <si>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</si>
  <si>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</si>
  <si>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</si>
  <si>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</si>
  <si>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</si>
  <si>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</si>
  <si>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</si>
  <si>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</si>
  <si>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</si>
  <si>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</si>
  <si>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</si>
  <si>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</si>
  <si>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</si>
  <si>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</si>
  <si>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</si>
  <si>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</si>
  <si>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</si>
  <si>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</si>
  <si>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</si>
  <si>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</si>
  <si>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</si>
  <si>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</si>
  <si>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</si>
  <si>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</si>
  <si>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</si>
  <si>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</si>
  <si>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</si>
  <si>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</si>
  <si>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</si>
  <si>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</si>
  <si>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</si>
  <si>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</si>
  <si>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</si>
  <si>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</si>
  <si>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</si>
  <si>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</si>
  <si>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</si>
  <si>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</si>
  <si>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</si>
  <si>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</si>
  <si>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</si>
  <si>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</si>
  <si>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</si>
  <si>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</si>
  <si>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</si>
  <si>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</si>
  <si>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</si>
  <si>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</si>
  <si>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</si>
  <si>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</si>
  <si>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</si>
  <si>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</si>
  <si>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</si>
  <si>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</si>
  <si>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</si>
  <si>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</si>
  <si>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</si>
  <si>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</si>
  <si>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</si>
  <si>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</si>
  <si>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</si>
  <si>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</si>
  <si>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</si>
  <si>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</si>
  <si>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</si>
  <si>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</si>
  <si>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</si>
  <si>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</si>
  <si>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</si>
  <si>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</si>
  <si>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</si>
  <si>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</si>
  <si>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</si>
  <si>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</si>
  <si>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</si>
  <si>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</si>
  <si>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</si>
  <si>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</si>
  <si>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</si>
  <si>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</si>
  <si>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</si>
  <si>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</si>
  <si>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</si>
  <si>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</si>
  <si>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</si>
  <si>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</si>
  <si>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</si>
  <si>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</si>
  <si>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</si>
  <si>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</si>
  <si>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</si>
  <si>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</si>
  <si>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</si>
  <si>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</si>
  <si>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</si>
  <si>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</si>
  <si>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</si>
  <si>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</si>
  <si>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</si>
  <si>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</si>
  <si>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</si>
  <si>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</si>
  <si>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</si>
  <si>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</si>
  <si>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</si>
  <si>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</si>
  <si>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</si>
  <si>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</si>
  <si>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</si>
  <si>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</si>
  <si>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</si>
  <si>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</si>
  <si>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</si>
  <si>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</si>
  <si>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</si>
  <si>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</si>
  <si>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</si>
  <si>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</si>
  <si>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</si>
  <si>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</si>
  <si>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</si>
  <si>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</si>
  <si>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</si>
  <si>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</si>
  <si>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</si>
  <si>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</si>
  <si>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</si>
  <si>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</si>
  <si>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</si>
  <si>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</si>
  <si>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</si>
  <si>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</si>
  <si>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</si>
  <si>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</si>
  <si>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</si>
  <si>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</si>
  <si>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</si>
  <si>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</si>
  <si>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</si>
  <si>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</si>
  <si>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</si>
  <si>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</si>
  <si>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</si>
  <si>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</si>
  <si>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</si>
  <si>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</si>
  <si>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</si>
  <si>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</si>
  <si>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</si>
  <si>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</si>
  <si>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</si>
  <si>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</si>
  <si>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</si>
  <si>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</si>
  <si>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</si>
  <si>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</si>
  <si>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</si>
  <si>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</si>
  <si>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</si>
  <si>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</si>
  <si>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</si>
  <si>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</si>
  <si>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</si>
  <si>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</si>
  <si>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</si>
  <si>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</si>
  <si>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</si>
  <si>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</si>
  <si>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</si>
  <si>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</si>
  <si>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</si>
  <si>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</si>
  <si>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</si>
  <si>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</si>
  <si>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</si>
  <si>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</si>
  <si>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</si>
  <si>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</si>
  <si>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</si>
  <si>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</si>
  <si>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</si>
  <si>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</si>
  <si>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</si>
  <si>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</si>
  <si>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</si>
  <si>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</si>
  <si>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</si>
  <si>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</si>
  <si>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</si>
  <si>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</si>
  <si>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</si>
  <si>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</si>
  <si>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</si>
  <si>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</si>
  <si>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</si>
  <si>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</si>
  <si>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</si>
  <si>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</si>
  <si>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</si>
  <si>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</si>
  <si>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</si>
  <si>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</si>
  <si>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</si>
  <si>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</si>
  <si>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</si>
  <si>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</si>
  <si>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</si>
  <si>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</si>
  <si>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</si>
  <si>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</si>
  <si>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</si>
  <si>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</si>
  <si>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</si>
  <si>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</si>
  <si>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</si>
  <si>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</si>
  <si>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</si>
  <si>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</si>
  <si>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</si>
  <si>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</si>
  <si>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</si>
  <si>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</si>
  <si>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</si>
  <si>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</si>
  <si>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</si>
  <si>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</si>
  <si>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</si>
  <si>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</si>
  <si>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</si>
  <si>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</si>
  <si>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</si>
  <si>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</si>
  <si>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</si>
  <si>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</si>
  <si>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</si>
  <si>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</si>
  <si>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</si>
  <si>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</si>
  <si>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</si>
  <si>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</si>
  <si>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</si>
  <si>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</si>
  <si>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</si>
  <si>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</si>
  <si>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</si>
  <si>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</si>
  <si>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</si>
  <si>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</si>
  <si>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</si>
  <si>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</si>
  <si>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</si>
  <si>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</si>
  <si>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</si>
  <si>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</si>
  <si>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</si>
  <si>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</si>
  <si>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</si>
  <si>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</si>
  <si>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</si>
  <si>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</si>
  <si>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</si>
  <si>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</si>
  <si>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</si>
  <si>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</si>
  <si>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</si>
  <si>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</si>
  <si>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</si>
  <si>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</si>
  <si>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</si>
  <si>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</si>
  <si>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</si>
  <si>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</si>
  <si>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</si>
  <si>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</si>
  <si>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</si>
  <si>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</si>
  <si>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</si>
  <si>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</si>
  <si>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</si>
  <si>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</si>
  <si>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</si>
  <si>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</si>
  <si>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</si>
  <si>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</si>
  <si>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</si>
  <si>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</si>
  <si>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</si>
  <si>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</si>
  <si>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</si>
  <si>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</si>
  <si>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</si>
  <si>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</si>
  <si>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</si>
  <si>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</si>
  <si>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</si>
  <si>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</si>
  <si>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</si>
  <si>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</si>
  <si>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</si>
  <si>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</si>
  <si>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</si>
  <si>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</si>
  <si>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</si>
  <si>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</si>
  <si>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</si>
  <si>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</si>
  <si>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</si>
  <si>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</si>
  <si>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</si>
  <si>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</si>
  <si>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</si>
  <si>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</si>
  <si>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</si>
  <si>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</si>
  <si>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</si>
  <si>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</si>
  <si>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</si>
  <si>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</si>
  <si>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</si>
  <si>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</si>
  <si>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</si>
  <si>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</si>
  <si>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</si>
  <si>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</si>
  <si>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</si>
  <si>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</si>
  <si>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</si>
  <si>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</si>
  <si>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</si>
  <si>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</si>
  <si>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</si>
  <si>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</si>
  <si>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</si>
  <si>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</si>
  <si>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</si>
  <si>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</si>
  <si>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</si>
  <si>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</si>
  <si>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</si>
  <si>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</si>
  <si>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</si>
  <si>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</si>
  <si>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</si>
  <si>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</si>
  <si>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</si>
  <si>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</si>
  <si>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</si>
  <si>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</si>
  <si>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</si>
  <si>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</si>
  <si>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</si>
  <si>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</si>
  <si>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</si>
  <si>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</si>
  <si>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</si>
  <si>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</si>
  <si>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</si>
  <si>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</si>
  <si>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</si>
  <si>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</si>
  <si>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</si>
  <si>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</si>
  <si>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</si>
  <si>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</si>
  <si>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</si>
  <si>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</si>
  <si>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</si>
  <si>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</si>
  <si>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</si>
  <si>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</si>
  <si>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</si>
  <si>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</si>
  <si>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</si>
  <si>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</si>
  <si>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</si>
  <si>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</si>
  <si>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</si>
  <si>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</si>
  <si>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</si>
  <si>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</si>
  <si>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</si>
  <si>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</si>
  <si>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</si>
  <si>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</si>
  <si>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</si>
  <si>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</si>
  <si>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</si>
  <si>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</si>
  <si>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</si>
  <si>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</si>
  <si>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</si>
  <si>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</si>
  <si>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</si>
  <si>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</si>
  <si>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</si>
  <si>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</si>
  <si>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</si>
  <si>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</si>
  <si>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</si>
  <si>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</si>
  <si>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</si>
  <si>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</si>
  <si>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</si>
  <si>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</si>
  <si>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</si>
  <si>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</si>
  <si>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</si>
  <si>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</si>
  <si>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</si>
  <si>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</si>
  <si>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</si>
  <si>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</si>
  <si>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</si>
  <si>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</si>
  <si>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</si>
  <si>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</si>
  <si>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</si>
  <si>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</si>
  <si>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</si>
  <si>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</si>
  <si>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</si>
  <si>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</si>
  <si>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</si>
  <si>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</si>
  <si>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</si>
  <si>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</si>
  <si>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</si>
  <si>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</si>
  <si>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</si>
  <si>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</si>
  <si>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</si>
  <si>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</si>
  <si>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</si>
  <si>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</si>
  <si>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</si>
  <si>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</si>
  <si>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</si>
  <si>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</si>
  <si>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</si>
  <si>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</si>
  <si>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</si>
  <si>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</si>
  <si>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</si>
  <si>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</si>
  <si>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</si>
  <si>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</si>
  <si>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</si>
  <si>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</si>
  <si>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</si>
  <si>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</si>
  <si>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</si>
  <si>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</si>
  <si>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</si>
  <si>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</si>
  <si>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</si>
  <si>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</si>
  <si>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</si>
  <si>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</si>
  <si>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</si>
  <si>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</si>
  <si>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</si>
  <si>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</si>
  <si>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</si>
  <si>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</si>
  <si>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</si>
  <si>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</si>
  <si>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</si>
  <si>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</si>
  <si>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</si>
  <si>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</si>
  <si>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</si>
  <si>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</si>
  <si>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</si>
  <si>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</si>
  <si>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</si>
  <si>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</si>
  <si>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</si>
  <si>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</si>
  <si>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</si>
  <si>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</si>
  <si>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</si>
  <si>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</si>
  <si>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</si>
  <si>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</si>
  <si>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</si>
  <si>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</si>
  <si>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</si>
  <si>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</si>
  <si>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</si>
  <si>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</si>
  <si>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</si>
  <si>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</si>
  <si>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</si>
  <si>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</si>
  <si>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</si>
  <si>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</si>
  <si>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</si>
  <si>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</si>
  <si>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</si>
  <si>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</si>
  <si>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</si>
  <si>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</si>
  <si>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</si>
  <si>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</si>
  <si>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</si>
  <si>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</si>
  <si>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</si>
  <si>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</si>
  <si>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</si>
  <si>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</si>
  <si>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</si>
  <si>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</si>
  <si>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</si>
  <si>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</si>
  <si>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</si>
  <si>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</si>
  <si>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</si>
  <si>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</si>
  <si>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</si>
  <si>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</si>
  <si>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</si>
  <si>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</si>
  <si>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</si>
  <si>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</si>
  <si>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</si>
  <si>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</si>
  <si>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</si>
  <si>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</si>
  <si>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</si>
  <si>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</si>
  <si>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</si>
  <si>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</si>
  <si>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</si>
  <si>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</si>
  <si>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</si>
  <si>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</si>
  <si>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</si>
  <si>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</si>
  <si>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</si>
  <si>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</si>
  <si>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</si>
  <si>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</si>
  <si>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</si>
  <si>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</si>
  <si>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</si>
  <si>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</si>
  <si>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</si>
  <si>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</si>
  <si>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</si>
  <si>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</si>
  <si>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</si>
  <si>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</si>
  <si>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</si>
  <si>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</si>
  <si>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</si>
  <si>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</si>
  <si>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</si>
  <si>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</si>
  <si>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</si>
  <si>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</si>
  <si>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</si>
  <si>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</si>
  <si>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</si>
  <si>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</si>
  <si>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</si>
  <si>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</si>
  <si>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</si>
  <si>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</si>
  <si>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</si>
  <si>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</si>
  <si>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</si>
  <si>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</si>
  <si>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</si>
  <si>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</si>
  <si>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</si>
  <si>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</si>
  <si>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</si>
  <si>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</si>
  <si>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</si>
  <si>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</si>
  <si>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</si>
  <si>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</si>
  <si>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</si>
  <si>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</si>
  <si>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</si>
  <si>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</si>
  <si>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</si>
  <si>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</si>
  <si>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</si>
  <si>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</si>
  <si>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</si>
  <si>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</si>
  <si>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</si>
  <si>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</si>
  <si>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</si>
  <si>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</si>
  <si>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</si>
  <si>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</si>
  <si>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</si>
  <si>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</si>
  <si>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</si>
  <si>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</si>
  <si>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</si>
  <si>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</si>
  <si>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</si>
  <si>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</si>
  <si>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</si>
  <si>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</si>
  <si>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</si>
  <si>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</si>
  <si>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</si>
  <si>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</si>
  <si>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</si>
  <si>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</si>
  <si>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</si>
  <si>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</si>
  <si>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</si>
  <si>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</si>
  <si>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</si>
  <si>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</si>
  <si>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</si>
  <si>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</si>
  <si>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</si>
  <si>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</si>
  <si>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</si>
  <si>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</si>
  <si>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</si>
  <si>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</si>
  <si>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</si>
  <si>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</si>
  <si>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</si>
  <si>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</si>
  <si>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</si>
  <si>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</si>
  <si>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</si>
  <si>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</si>
  <si>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</si>
  <si>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</si>
  <si>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</si>
  <si>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</si>
  <si>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</si>
  <si>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</si>
  <si>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</si>
  <si>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</si>
  <si>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</si>
  <si>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</si>
  <si>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</si>
  <si>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</si>
  <si>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</si>
  <si>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</si>
  <si>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</si>
  <si>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</si>
  <si>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</si>
  <si>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</si>
  <si>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</si>
  <si>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</si>
  <si>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</si>
  <si>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</si>
  <si>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</si>
  <si>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</si>
  <si>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</si>
  <si>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</si>
  <si>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</si>
  <si>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</si>
  <si>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</si>
  <si>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</si>
  <si>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</si>
  <si>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</si>
  <si>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</si>
  <si>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</si>
  <si>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</si>
  <si>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</si>
  <si>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</si>
  <si>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</si>
  <si>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</si>
  <si>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</si>
  <si>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</si>
  <si>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</si>
  <si>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</si>
  <si>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</si>
  <si>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</si>
  <si>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</si>
  <si>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</si>
  <si>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</si>
  <si>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</si>
  <si>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</si>
  <si>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</si>
  <si>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</si>
  <si>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</si>
  <si>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</si>
  <si>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</si>
  <si>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</si>
  <si>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</si>
  <si>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</si>
  <si>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</si>
  <si>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</si>
  <si>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</si>
  <si>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</si>
  <si>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</si>
  <si>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</si>
  <si>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</si>
  <si>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</si>
  <si>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</si>
  <si>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</si>
  <si>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</si>
  <si>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</si>
  <si>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</si>
  <si>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</si>
  <si>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</si>
  <si>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</si>
  <si>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</si>
  <si>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</si>
  <si>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</si>
  <si>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</si>
  <si>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</si>
  <si>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</si>
  <si>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</si>
  <si>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</si>
  <si>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</si>
  <si>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</si>
  <si>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</si>
  <si>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</si>
  <si>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</si>
  <si>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</si>
  <si>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</si>
  <si>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</si>
  <si>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</si>
  <si>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</si>
  <si>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</si>
  <si>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</si>
  <si>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</si>
  <si>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</si>
  <si>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</si>
  <si>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</si>
  <si>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</si>
  <si>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</si>
  <si>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</si>
  <si>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</si>
  <si>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</si>
  <si>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</si>
  <si>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</si>
  <si>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</si>
  <si>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</si>
  <si>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</si>
  <si>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</si>
  <si>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</si>
  <si>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</si>
  <si>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</si>
  <si>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</si>
  <si>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</si>
  <si>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</si>
  <si>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</si>
  <si>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</si>
  <si>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</si>
  <si>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</si>
  <si>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</si>
  <si>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</si>
  <si>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</si>
  <si>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</si>
  <si>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</si>
  <si>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</si>
  <si>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</si>
  <si>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</si>
  <si>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</si>
  <si>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</si>
  <si>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</si>
  <si>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</si>
  <si>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</si>
  <si>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</si>
  <si>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</si>
  <si>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</si>
  <si>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</si>
  <si>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</si>
  <si>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</si>
  <si>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</si>
  <si>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</si>
  <si>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</si>
  <si>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</si>
  <si>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</si>
  <si>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</si>
  <si>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</si>
  <si>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</si>
  <si>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</si>
  <si>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</si>
  <si>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</si>
  <si>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</si>
  <si>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</si>
  <si>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</si>
  <si>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</si>
  <si>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</si>
  <si>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</si>
  <si>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</si>
  <si>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</si>
  <si>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</si>
  <si>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</si>
  <si>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</si>
  <si>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</si>
  <si>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</si>
  <si>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</si>
  <si>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</si>
  <si>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</si>
  <si>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</si>
  <si>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</si>
  <si>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</si>
  <si>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</si>
  <si>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</si>
  <si>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</si>
  <si>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</si>
  <si>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</si>
  <si>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</si>
  <si>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</si>
  <si>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</si>
  <si>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</si>
  <si>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</si>
  <si>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</si>
  <si>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</si>
  <si>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</si>
  <si>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</si>
  <si>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</si>
  <si>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</si>
  <si>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</si>
  <si>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</si>
  <si>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</si>
  <si>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</si>
  <si>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</si>
  <si>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</si>
  <si>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</si>
  <si>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</si>
  <si>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</si>
  <si>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</si>
  <si>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</si>
  <si>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</si>
  <si>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</si>
  <si>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</si>
  <si>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</si>
  <si>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</si>
  <si>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</si>
  <si>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</si>
  <si>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</si>
  <si>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</si>
  <si>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</si>
  <si>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</si>
  <si>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</si>
  <si>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</si>
  <si>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</si>
  <si>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</si>
  <si>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</si>
  <si>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</si>
  <si>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</si>
  <si>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</si>
  <si>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</si>
  <si>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</si>
  <si>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</si>
  <si>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</si>
  <si>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</si>
  <si>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</si>
  <si>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</si>
  <si>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</si>
  <si>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</si>
  <si>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</si>
  <si>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</si>
  <si>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</si>
  <si>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</si>
  <si>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</si>
  <si>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</si>
  <si>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</si>
  <si>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</si>
  <si>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</si>
  <si>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</si>
  <si>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</si>
  <si>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</si>
  <si>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</si>
  <si>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</si>
  <si>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</si>
  <si>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</si>
  <si>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</si>
  <si>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</si>
  <si>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</si>
  <si>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</si>
  <si>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</si>
  <si>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</si>
  <si>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</si>
  <si>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</si>
  <si>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</si>
  <si>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</si>
  <si>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</si>
  <si>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</si>
  <si>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</si>
  <si>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</si>
  <si>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</si>
  <si>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</si>
  <si>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</si>
  <si>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</si>
  <si>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</si>
  <si>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</si>
  <si>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</si>
  <si>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</si>
  <si>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</si>
  <si>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</si>
  <si>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</si>
  <si>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</si>
  <si>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</si>
  <si>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</si>
  <si>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</si>
  <si>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</si>
  <si>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</si>
  <si>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</si>
  <si>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</si>
  <si>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</si>
  <si>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</si>
  <si>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</si>
  <si>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</si>
  <si>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</si>
  <si>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</si>
  <si>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</si>
  <si>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</si>
  <si>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</si>
  <si>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</si>
  <si>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</si>
  <si>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</si>
  <si>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</si>
  <si>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</si>
  <si>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</si>
  <si>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</si>
  <si>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</si>
  <si>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</si>
  <si>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</si>
  <si>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</si>
  <si>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</si>
  <si>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</si>
  <si>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</si>
  <si>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</si>
  <si>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</si>
  <si>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</si>
  <si>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</si>
  <si>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</si>
  <si>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</si>
  <si>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</si>
  <si>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</si>
  <si>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</si>
  <si>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</si>
  <si>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</si>
  <si>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</si>
  <si>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</si>
  <si>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</si>
  <si>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</si>
  <si>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</si>
  <si>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</si>
  <si>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</si>
  <si>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</si>
  <si>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</si>
  <si>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</si>
  <si>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</si>
  <si>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</si>
  <si>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</si>
  <si>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</si>
  <si>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</si>
  <si>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</si>
  <si>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</si>
  <si>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</si>
  <si>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</si>
  <si>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</si>
  <si>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</si>
  <si>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</si>
  <si>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</si>
  <si>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</si>
  <si>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</si>
  <si>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</si>
  <si>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</si>
  <si>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</si>
  <si>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</si>
  <si>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</si>
  <si>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</si>
  <si>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</si>
  <si>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</si>
  <si>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</si>
  <si>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</si>
  <si>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</si>
  <si>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</si>
  <si>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</si>
  <si>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</si>
  <si>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</si>
  <si>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</si>
  <si>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</si>
  <si>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</si>
  <si>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</si>
  <si>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</si>
  <si>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</si>
  <si>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</si>
  <si>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</si>
  <si>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</si>
  <si>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</si>
  <si>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</si>
  <si>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</si>
  <si>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</si>
  <si>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</si>
  <si>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</si>
  <si>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</si>
  <si>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</si>
  <si>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</si>
  <si>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</si>
  <si>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</si>
  <si>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</si>
  <si>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</si>
  <si>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</si>
  <si>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</si>
  <si>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</si>
  <si>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</si>
  <si>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</si>
  <si>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</si>
  <si>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</si>
  <si>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</si>
  <si>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</si>
  <si>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</si>
  <si>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</si>
  <si>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</si>
  <si>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</si>
  <si>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</si>
  <si>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</si>
  <si>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</si>
  <si>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</si>
  <si>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</si>
  <si>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</si>
  <si>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</si>
  <si>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</si>
  <si>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</si>
  <si>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</si>
  <si>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</si>
  <si>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</si>
  <si>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</si>
  <si>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</si>
  <si>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</si>
  <si>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</si>
  <si>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</si>
  <si>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</si>
  <si>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</si>
  <si>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</si>
  <si>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</si>
  <si>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</si>
  <si>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</si>
  <si>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</si>
  <si>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</si>
  <si>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</si>
  <si>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</si>
  <si>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</si>
  <si>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</si>
  <si>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</si>
  <si>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</si>
  <si>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</si>
  <si>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</si>
  <si>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</si>
  <si>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</si>
  <si>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</si>
  <si>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</si>
  <si>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</si>
  <si>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</si>
  <si>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</si>
  <si>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</si>
  <si>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</si>
  <si>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</si>
  <si>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</si>
  <si>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</si>
  <si>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</si>
  <si>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</si>
  <si>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</si>
  <si>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</si>
  <si>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</si>
  <si>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</si>
  <si>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</si>
  <si>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</si>
  <si>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</si>
  <si>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</si>
  <si>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</si>
  <si>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</si>
  <si>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</si>
  <si>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</si>
  <si>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</si>
  <si>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</si>
  <si>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</si>
  <si>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</si>
  <si>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</si>
  <si>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</si>
  <si>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</si>
  <si>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</si>
  <si>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</si>
  <si>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</si>
  <si>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</si>
  <si>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</si>
  <si>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</si>
  <si>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</si>
  <si>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</si>
  <si>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</si>
  <si>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</si>
  <si>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</si>
  <si>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</si>
  <si>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</si>
  <si>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</si>
  <si>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</si>
  <si>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</si>
  <si>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</si>
  <si>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</si>
  <si>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</si>
  <si>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</si>
  <si>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</si>
  <si>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</si>
  <si>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</si>
  <si>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</si>
  <si>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</si>
  <si>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</si>
  <si>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</si>
  <si>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</si>
  <si>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</si>
  <si>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</si>
  <si>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</si>
  <si>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</si>
  <si>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</si>
  <si>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</si>
  <si>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</si>
  <si>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</si>
  <si>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</si>
  <si>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</si>
  <si>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</si>
  <si>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</si>
  <si>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</si>
  <si>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</si>
  <si>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</si>
  <si>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</si>
  <si>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</si>
  <si>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</si>
  <si>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</si>
  <si>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</si>
  <si>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</si>
  <si>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</si>
  <si>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</si>
  <si>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</si>
  <si>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</si>
  <si>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</si>
  <si>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</si>
  <si>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</si>
  <si>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</si>
  <si>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</si>
  <si>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</si>
  <si>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</si>
  <si>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</si>
  <si>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</si>
  <si>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</si>
  <si>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</si>
  <si>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</si>
  <si>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</si>
  <si>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</si>
  <si>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</si>
  <si>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</si>
  <si>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</si>
  <si>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</si>
  <si>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</si>
  <si>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</si>
  <si>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</si>
  <si>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</si>
  <si>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</si>
  <si>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</si>
  <si>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</si>
  <si>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</si>
  <si>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</si>
  <si>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</si>
  <si>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</si>
  <si>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</si>
  <si>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</si>
  <si>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</si>
  <si>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</si>
  <si>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</si>
  <si>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</si>
  <si>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</si>
  <si>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</si>
  <si>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</si>
  <si>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</si>
  <si>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</si>
  <si>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</si>
  <si>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</si>
  <si>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</si>
  <si>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</si>
  <si>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</si>
  <si>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</si>
  <si>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</si>
  <si>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</si>
  <si>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</si>
  <si>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</si>
  <si>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</si>
  <si>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</si>
  <si>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</si>
  <si>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</si>
  <si>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</si>
  <si>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</si>
  <si>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</si>
  <si>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</si>
  <si>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</si>
  <si>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</si>
  <si>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</si>
  <si>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</si>
  <si>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</si>
  <si>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</si>
  <si>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</si>
  <si>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</si>
  <si>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</si>
  <si>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</si>
  <si>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</si>
  <si>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</si>
  <si>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</si>
  <si>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</si>
  <si>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</si>
  <si>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</si>
  <si>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</si>
  <si>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</si>
  <si>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</si>
  <si>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</si>
  <si>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</si>
  <si>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</si>
  <si>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</si>
  <si>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</si>
  <si>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</si>
  <si>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</si>
  <si>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</si>
  <si>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</si>
  <si>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</si>
  <si>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</si>
  <si>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</si>
  <si>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</si>
  <si>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</si>
  <si>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</si>
  <si>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</si>
  <si>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</si>
  <si>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</si>
  <si>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</si>
  <si>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</si>
  <si>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</si>
  <si>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</si>
  <si>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</si>
  <si>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</si>
  <si>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</si>
  <si>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</si>
  <si>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</si>
  <si>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</si>
  <si>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</si>
  <si>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</si>
  <si>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</si>
  <si>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</si>
  <si>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</si>
  <si>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</si>
  <si>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</si>
  <si>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</si>
  <si>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</si>
  <si>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</si>
  <si>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</si>
  <si>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</si>
  <si>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</si>
  <si>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</si>
  <si>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</si>
  <si>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</si>
  <si>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</si>
  <si>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</si>
  <si>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</si>
  <si>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</si>
  <si>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</si>
  <si>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</si>
  <si>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</si>
  <si>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</si>
  <si>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</si>
  <si>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</si>
  <si>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</si>
  <si>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</si>
  <si>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</si>
  <si>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</si>
  <si>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</si>
  <si>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</si>
  <si>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</si>
  <si>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</si>
  <si>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</si>
  <si>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</si>
  <si>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</si>
  <si>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</si>
  <si>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</si>
  <si>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</si>
  <si>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</si>
  <si>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</si>
  <si>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</si>
  <si>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</si>
  <si>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</si>
  <si>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</si>
  <si>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</si>
  <si>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</si>
  <si>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</si>
  <si>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</si>
  <si>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</si>
  <si>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</si>
  <si>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</si>
  <si>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</si>
  <si>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</si>
  <si>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</si>
  <si>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</si>
  <si>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</si>
  <si>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</si>
  <si>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</si>
  <si>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</si>
  <si>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</si>
  <si>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</si>
  <si>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</si>
  <si>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</si>
  <si>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</si>
  <si>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</si>
  <si>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</si>
  <si>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</si>
  <si>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</si>
  <si>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</si>
  <si>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</si>
  <si>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</si>
  <si>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</si>
  <si>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</si>
  <si>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</si>
  <si>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</si>
  <si>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</si>
  <si>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</si>
  <si>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</si>
  <si>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</si>
  <si>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</si>
  <si>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</si>
  <si>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</si>
  <si>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</si>
  <si>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</si>
  <si>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</si>
  <si>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</si>
  <si>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</si>
  <si>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</si>
  <si>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</si>
  <si>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</si>
  <si>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</si>
  <si>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</si>
  <si>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</si>
  <si>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</si>
  <si>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</si>
  <si>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</si>
  <si>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</si>
  <si>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</si>
  <si>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</si>
  <si>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</si>
  <si>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</si>
  <si>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</si>
  <si>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</si>
  <si>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</si>
  <si>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</si>
  <si>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</si>
  <si>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</si>
  <si>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</si>
  <si>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</si>
  <si>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</si>
  <si>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</si>
  <si>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</si>
  <si>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</si>
  <si>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</si>
  <si>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</si>
  <si>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</si>
  <si>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</si>
  <si>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</si>
  <si>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</si>
  <si>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</si>
  <si>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</si>
  <si>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</si>
  <si>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</si>
  <si>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</si>
  <si>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</si>
  <si>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</si>
  <si>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</si>
  <si>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</si>
  <si>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</si>
  <si>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</si>
  <si>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</si>
  <si>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</si>
  <si>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</si>
  <si>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</si>
  <si>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</si>
  <si>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</si>
  <si>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</si>
  <si>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</si>
  <si>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</si>
  <si>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</si>
  <si>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</si>
  <si>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</si>
  <si>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</si>
  <si>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</si>
  <si>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</si>
  <si>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</si>
  <si>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</si>
  <si>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</si>
  <si>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</si>
  <si>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</si>
  <si>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</si>
  <si>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</si>
  <si>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</si>
  <si>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</si>
  <si>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</si>
  <si>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</si>
  <si>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</si>
  <si>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</si>
  <si>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</si>
  <si>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</si>
  <si>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</si>
  <si>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</si>
  <si>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</si>
  <si>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</si>
  <si>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</si>
  <si>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</si>
  <si>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</si>
  <si>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</si>
  <si>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</si>
  <si>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</si>
  <si>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</si>
  <si>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</si>
  <si>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</si>
  <si>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</si>
  <si>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</si>
  <si>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</si>
  <si>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</si>
  <si>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</si>
  <si>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</si>
  <si>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</si>
  <si>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</si>
  <si>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</si>
  <si>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</si>
  <si>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</si>
  <si>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</si>
  <si>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</si>
  <si>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</si>
  <si>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</si>
  <si>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</si>
  <si>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</si>
  <si>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</si>
  <si>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</si>
  <si>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</si>
  <si>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</si>
  <si>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</si>
  <si>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</si>
  <si>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</si>
  <si>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</si>
  <si>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</si>
  <si>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</si>
  <si>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</si>
  <si>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</si>
  <si>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</si>
  <si>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</si>
  <si>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</si>
  <si>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</si>
  <si>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</si>
  <si>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</si>
  <si>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</si>
  <si>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</si>
  <si>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</si>
  <si>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</si>
  <si>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</si>
  <si>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</si>
  <si>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</si>
  <si>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</si>
  <si>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</si>
  <si>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</si>
  <si>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</si>
  <si>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</si>
  <si>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</si>
  <si>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</si>
  <si>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</si>
  <si>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</si>
  <si>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</si>
  <si>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</si>
  <si>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</si>
  <si>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</si>
  <si>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</si>
  <si>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</si>
  <si>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</si>
  <si>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</si>
  <si>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</si>
  <si>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</si>
  <si>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</si>
  <si>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</si>
  <si>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</si>
  <si>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</si>
  <si>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</si>
  <si>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</si>
  <si>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</si>
  <si>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</si>
  <si>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</si>
  <si>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</si>
  <si>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</si>
  <si>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</si>
  <si>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</si>
  <si>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</si>
  <si>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</si>
  <si>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</si>
  <si>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</si>
  <si>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</si>
  <si>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</si>
  <si>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</si>
  <si>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</si>
  <si>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</si>
  <si>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</si>
  <si>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</si>
  <si>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</si>
  <si>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</si>
  <si>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</si>
  <si>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</si>
  <si>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</si>
  <si>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</si>
  <si>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</si>
  <si>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</si>
  <si>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</si>
  <si>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</si>
  <si>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</si>
  <si>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</si>
  <si>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</si>
  <si>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</si>
  <si>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</si>
  <si>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</si>
  <si>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</si>
  <si>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</si>
  <si>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</si>
  <si>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</si>
  <si>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</si>
  <si>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</si>
  <si>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</si>
  <si>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</si>
  <si>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</si>
  <si>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</si>
  <si>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</si>
  <si>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</si>
  <si>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</si>
  <si>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</si>
  <si>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</si>
  <si>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</si>
  <si>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</si>
  <si>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</si>
  <si>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</si>
  <si>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</si>
  <si>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</si>
  <si>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</si>
  <si>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</si>
  <si>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</si>
  <si>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</si>
  <si>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</si>
  <si>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</si>
  <si>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</si>
  <si>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</si>
  <si>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</si>
  <si>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</si>
  <si>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</si>
  <si>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</si>
  <si>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</si>
  <si>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</si>
  <si>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</si>
  <si>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</si>
  <si>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</si>
  <si>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</si>
  <si>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</si>
  <si>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</si>
  <si>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</si>
  <si>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</si>
  <si>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</si>
  <si>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</si>
  <si>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</si>
  <si>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</si>
  <si>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</si>
  <si>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</si>
  <si>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</si>
  <si>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</si>
  <si>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</si>
  <si>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</si>
  <si>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</si>
  <si>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</si>
  <si>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</si>
  <si>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</si>
  <si>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</si>
  <si>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</si>
  <si>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</si>
  <si>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</si>
  <si>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</si>
  <si>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</si>
  <si>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</si>
  <si>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</si>
  <si>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</si>
  <si>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</si>
  <si>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</si>
  <si>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</si>
  <si>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</si>
  <si>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</si>
  <si>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</si>
  <si>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</si>
  <si>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</si>
  <si>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</si>
  <si>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</si>
  <si>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</si>
  <si>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</si>
  <si>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</si>
  <si>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</si>
  <si>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</si>
  <si>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</si>
  <si>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</si>
  <si>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</si>
  <si>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</si>
  <si>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</si>
  <si>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</si>
  <si>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</si>
  <si>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</si>
  <si>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</si>
  <si>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</si>
  <si>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</si>
  <si>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</si>
  <si>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</si>
  <si>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</si>
  <si>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</si>
  <si>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</si>
  <si>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</si>
  <si>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</si>
  <si>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</si>
  <si>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</si>
  <si>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</si>
  <si>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</si>
  <si>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</si>
  <si>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</si>
  <si>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</si>
  <si>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</si>
  <si>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</si>
  <si>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</si>
  <si>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</si>
  <si>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</si>
  <si>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</si>
  <si>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</si>
  <si>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</si>
  <si>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</si>
  <si>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</si>
  <si>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</si>
  <si>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</si>
  <si>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</si>
  <si>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</si>
  <si>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</si>
  <si>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</si>
  <si>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</si>
  <si>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</si>
  <si>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</si>
  <si>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</si>
  <si>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</si>
  <si>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</si>
  <si>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</si>
  <si>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</si>
  <si>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</si>
  <si>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</si>
  <si>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</si>
  <si>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</si>
  <si>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</si>
  <si>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</si>
  <si>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</si>
  <si>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</si>
  <si>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</si>
  <si>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</si>
  <si>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</si>
  <si>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</si>
  <si>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</si>
  <si>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</si>
  <si>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</si>
  <si>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</si>
  <si>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</si>
  <si>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</si>
  <si>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</si>
  <si>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</si>
  <si>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</si>
  <si>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</si>
  <si>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</si>
  <si>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</si>
  <si>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</si>
  <si>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</si>
  <si>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</si>
  <si>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</si>
  <si>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</si>
  <si>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</si>
  <si>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</si>
  <si>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</si>
  <si>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</si>
  <si>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</si>
  <si>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</si>
  <si>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</si>
  <si>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</si>
  <si>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</si>
  <si>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</si>
  <si>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</si>
  <si>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</si>
  <si>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</si>
  <si>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</si>
  <si>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</si>
  <si>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</si>
  <si>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</si>
  <si>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</si>
  <si>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</si>
  <si>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</si>
  <si>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</si>
  <si>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</si>
  <si>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</si>
  <si>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</si>
  <si>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</si>
  <si>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</si>
  <si>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</si>
  <si>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</si>
  <si>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</si>
  <si>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</si>
  <si>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</si>
  <si>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</si>
  <si>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</si>
  <si>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</si>
  <si>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</si>
  <si>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</si>
  <si>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</si>
  <si>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</si>
  <si>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</si>
  <si>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</si>
  <si>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</si>
  <si>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</si>
  <si>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</si>
  <si>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</si>
  <si>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</si>
  <si>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</si>
  <si>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</si>
  <si>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</si>
  <si>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</si>
  <si>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</si>
  <si>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</si>
  <si>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</si>
  <si>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</si>
  <si>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</si>
  <si>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</si>
  <si>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</si>
  <si>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</si>
  <si>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</si>
  <si>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</si>
  <si>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</si>
  <si>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</si>
  <si>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</si>
  <si>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</si>
  <si>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</si>
  <si>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</si>
  <si>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</si>
  <si>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</si>
  <si>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</si>
  <si>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</si>
  <si>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</si>
  <si>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</si>
  <si>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</si>
  <si>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</si>
  <si>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</si>
  <si>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</si>
  <si>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</si>
  <si>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</si>
  <si>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</si>
  <si>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</si>
  <si>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</si>
  <si>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</si>
  <si>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</si>
  <si>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</si>
  <si>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</si>
  <si>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</si>
  <si>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</si>
  <si>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</si>
  <si>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</si>
  <si>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</si>
  <si>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</si>
  <si>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</si>
  <si>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</si>
  <si>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</si>
  <si>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</si>
  <si>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</si>
  <si>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</si>
  <si>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</si>
  <si>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</si>
  <si>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</si>
  <si>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</si>
  <si>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</si>
  <si>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</si>
  <si>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</si>
  <si>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</si>
  <si>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</si>
  <si>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</si>
  <si>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</si>
  <si>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</si>
  <si>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</si>
  <si>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</si>
  <si>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</si>
  <si>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</si>
  <si>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</si>
  <si>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</si>
  <si>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</si>
  <si>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</si>
  <si>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</si>
  <si>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</si>
  <si>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</si>
  <si>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</si>
  <si>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</si>
  <si>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</si>
  <si>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</si>
  <si>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</si>
  <si>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</si>
  <si>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</si>
  <si>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</si>
  <si>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</si>
  <si>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</si>
  <si>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</si>
  <si>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</si>
  <si>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</si>
  <si>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</si>
  <si>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</si>
  <si>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</si>
  <si>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</si>
  <si>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</si>
  <si>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</si>
  <si>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</si>
  <si>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</si>
  <si>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</si>
  <si>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</si>
  <si>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</si>
  <si>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</si>
  <si>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</si>
  <si>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</si>
  <si>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</si>
  <si>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</si>
  <si>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</si>
  <si>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</si>
  <si>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</si>
  <si>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</si>
  <si>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</si>
  <si>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</si>
  <si>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</si>
  <si>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</si>
  <si>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</si>
  <si>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</si>
  <si>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</si>
  <si>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</si>
  <si>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</si>
  <si>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</si>
  <si>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</si>
  <si>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</si>
  <si>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</si>
  <si>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</si>
  <si>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</si>
  <si>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</si>
  <si>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</si>
  <si>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</si>
  <si>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</si>
  <si>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</si>
  <si>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</si>
  <si>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</si>
  <si>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</si>
  <si>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</si>
  <si>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</si>
  <si>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</si>
  <si>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</si>
  <si>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</si>
  <si>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</si>
  <si>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</si>
  <si>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</si>
  <si>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</si>
  <si>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</si>
  <si>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</si>
  <si>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</si>
  <si>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</si>
  <si>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</si>
  <si>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</si>
  <si>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</si>
  <si>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</si>
  <si>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</si>
  <si>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</si>
  <si>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</si>
  <si>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</si>
  <si>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</si>
  <si>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</si>
  <si>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</si>
  <si>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</si>
  <si>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</si>
  <si>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</si>
  <si>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</si>
  <si>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</si>
  <si>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</si>
  <si>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</si>
  <si>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</si>
  <si>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</si>
  <si>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</si>
  <si>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</si>
  <si>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</si>
  <si>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</si>
  <si>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</si>
  <si>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</si>
  <si>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</si>
  <si>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</si>
  <si>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</si>
  <si>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</si>
  <si>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</si>
  <si>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</si>
  <si>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</si>
  <si>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</si>
  <si>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</si>
  <si>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</si>
  <si>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</si>
  <si>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</si>
  <si>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</si>
  <si>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</si>
  <si>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</si>
  <si>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</si>
  <si>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</si>
  <si>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</si>
  <si>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</si>
  <si>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</si>
  <si>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</si>
  <si>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</si>
  <si>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</si>
  <si>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</si>
  <si>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</si>
  <si>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</si>
  <si>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</si>
  <si>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</si>
  <si>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</si>
  <si>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</si>
  <si>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</si>
  <si>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</si>
  <si>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</si>
  <si>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</si>
  <si>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</si>
  <si>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</si>
  <si>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</si>
  <si>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</si>
  <si>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</si>
  <si>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</si>
  <si>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</si>
  <si>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</si>
  <si>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</si>
  <si>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</si>
  <si>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</si>
  <si>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</si>
  <si>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</si>
  <si>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</si>
  <si>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</si>
  <si>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</si>
  <si>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</si>
  <si>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</si>
  <si>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</si>
  <si>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</si>
  <si>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</si>
  <si>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</si>
  <si>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</si>
  <si>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</si>
  <si>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</si>
  <si>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</si>
  <si>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</si>
  <si>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</si>
  <si>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</si>
  <si>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</si>
  <si>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</si>
  <si>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</si>
  <si>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</si>
  <si>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</si>
  <si>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</si>
  <si>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</si>
  <si>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</si>
  <si>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</si>
  <si>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</si>
  <si>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</si>
  <si>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</si>
  <si>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</si>
  <si>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</si>
  <si>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</si>
  <si>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</si>
  <si>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</si>
  <si>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</si>
  <si>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</si>
  <si>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</si>
  <si>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</si>
  <si>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</si>
  <si>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</si>
  <si>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</si>
  <si>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</si>
  <si>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</si>
  <si>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</si>
  <si>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</si>
  <si>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</si>
  <si>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</si>
  <si>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</si>
  <si>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</si>
  <si>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</si>
  <si>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</si>
  <si>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</si>
  <si>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</si>
  <si>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</si>
  <si>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</si>
  <si>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</si>
  <si>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</si>
  <si>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</si>
  <si>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</si>
  <si>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</si>
  <si>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</si>
  <si>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</si>
  <si>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</si>
  <si>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</si>
  <si>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</si>
  <si>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</si>
  <si>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</si>
  <si>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</si>
  <si>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</si>
  <si>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</si>
  <si>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</si>
  <si>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</si>
  <si>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</si>
  <si>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</si>
  <si>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</si>
  <si>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</si>
  <si>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</si>
  <si>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</si>
  <si>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</si>
  <si>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</si>
  <si>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</si>
  <si>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</si>
  <si>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</si>
  <si>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</si>
  <si>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</si>
  <si>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</si>
  <si>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</si>
  <si>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</si>
  <si>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</si>
  <si>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</si>
  <si>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</si>
  <si>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</si>
  <si>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</si>
  <si>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</si>
  <si>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</si>
  <si>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</si>
  <si>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</si>
  <si>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</si>
  <si>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</si>
  <si>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</si>
  <si>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</si>
  <si>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</si>
  <si>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</si>
  <si>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</si>
  <si>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</si>
  <si>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</si>
  <si>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</si>
  <si>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</si>
  <si>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</si>
  <si>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</si>
  <si>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</si>
  <si>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</si>
  <si>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</si>
  <si>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</si>
  <si>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</si>
  <si>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</si>
  <si>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</si>
  <si>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</si>
  <si>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</si>
  <si>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</si>
  <si>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</si>
  <si>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</si>
  <si>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</si>
  <si>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</si>
  <si>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</si>
  <si>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</si>
  <si>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</si>
  <si>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</si>
  <si>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</si>
  <si>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</si>
  <si>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</si>
  <si>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</si>
  <si>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</si>
  <si>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</si>
  <si>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</si>
  <si>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</si>
  <si>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</si>
  <si>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</si>
  <si>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</si>
  <si>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</si>
  <si>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</si>
  <si>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</si>
  <si>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</si>
  <si>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</si>
  <si>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</si>
  <si>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</si>
  <si>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</si>
  <si>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</si>
  <si>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</si>
  <si>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</si>
  <si>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</si>
  <si>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</si>
  <si>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</si>
  <si>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</si>
  <si>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</si>
  <si>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</si>
  <si>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</si>
  <si>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</si>
  <si>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</si>
  <si>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</si>
  <si>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</si>
  <si>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</si>
  <si>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</si>
  <si>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</si>
  <si>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</si>
  <si>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</si>
  <si>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</si>
  <si>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</si>
  <si>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</si>
  <si>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</si>
  <si>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</si>
  <si>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</si>
  <si>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</si>
  <si>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</si>
  <si>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</si>
  <si>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</si>
  <si>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</si>
  <si>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</si>
  <si>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</si>
  <si>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</si>
  <si>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</si>
  <si>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</si>
  <si>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</si>
  <si>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</si>
  <si>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</si>
  <si>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</si>
  <si>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</si>
  <si>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</si>
  <si>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</si>
  <si>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</si>
  <si>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</si>
  <si>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</si>
  <si>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</si>
  <si>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</si>
  <si>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</si>
  <si>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</si>
  <si>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</si>
  <si>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</si>
  <si>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</si>
  <si>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</si>
  <si>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</si>
  <si>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</si>
  <si>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</si>
  <si>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</si>
  <si>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</si>
  <si>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</si>
  <si>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</si>
  <si>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</si>
  <si>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</si>
  <si>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</si>
  <si>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</si>
  <si>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</si>
  <si>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</si>
  <si>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</si>
  <si>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</si>
  <si>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</si>
  <si>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</si>
  <si>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</si>
  <si>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</si>
  <si>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</si>
  <si>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</si>
  <si>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</si>
  <si>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</si>
  <si>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</si>
  <si>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</si>
  <si>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</si>
  <si>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</si>
  <si>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</si>
  <si>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</si>
  <si>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</si>
  <si>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</si>
  <si>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</si>
  <si>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</si>
  <si>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</si>
  <si>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</si>
  <si>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</si>
  <si>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</si>
  <si>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</si>
  <si>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</si>
  <si>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</si>
  <si>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</si>
  <si>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</si>
  <si>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</si>
  <si>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</si>
  <si>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</si>
  <si>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</si>
  <si>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</si>
  <si>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</si>
  <si>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</si>
  <si>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</si>
  <si>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</si>
  <si>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</si>
  <si>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</si>
  <si>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</si>
  <si>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</si>
  <si>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</si>
  <si>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</si>
  <si>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</si>
  <si>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</si>
  <si>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</si>
  <si>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</si>
  <si>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</si>
  <si>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</si>
  <si>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</si>
  <si>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</si>
  <si>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</si>
  <si>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</si>
  <si>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</si>
  <si>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</si>
  <si>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</si>
  <si>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</si>
  <si>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</si>
  <si>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</si>
  <si>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</si>
  <si>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</si>
  <si>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</si>
  <si>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</si>
  <si>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</si>
  <si>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</si>
  <si>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</si>
  <si>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</si>
  <si>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</si>
  <si>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</si>
  <si>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</si>
  <si>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</si>
  <si>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</si>
  <si>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</si>
  <si>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</si>
  <si>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</si>
  <si>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</si>
  <si>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</si>
  <si>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</si>
  <si>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</si>
  <si>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</si>
  <si>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</si>
  <si>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</si>
  <si>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</si>
  <si>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</si>
  <si>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</si>
  <si>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</si>
  <si>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</si>
  <si>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</si>
  <si>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</si>
  <si>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</si>
  <si>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</si>
  <si>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</si>
  <si>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</si>
  <si>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</si>
  <si>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</si>
  <si>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</si>
  <si>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</si>
  <si>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</si>
  <si>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</si>
  <si>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</si>
  <si>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</si>
  <si>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</si>
  <si>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</si>
  <si>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</si>
  <si>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</si>
  <si>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</si>
  <si>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</si>
  <si>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</si>
  <si>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</si>
  <si>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</si>
  <si>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</si>
  <si>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</si>
  <si>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</si>
  <si>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</si>
  <si>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</si>
  <si>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</si>
  <si>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</si>
  <si>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</si>
  <si>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</si>
  <si>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</si>
  <si>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</si>
  <si>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</si>
  <si>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</si>
  <si>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</si>
  <si>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</si>
  <si>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</si>
  <si>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</si>
  <si>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</si>
  <si>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</si>
  <si>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</si>
  <si>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</si>
  <si>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</si>
  <si>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</si>
  <si>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</si>
  <si>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</si>
  <si>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</si>
  <si>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</si>
  <si>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</si>
  <si>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</si>
  <si>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</si>
  <si>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</si>
  <si>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</si>
  <si>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</si>
  <si>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</si>
  <si>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</si>
  <si>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</si>
  <si>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</si>
  <si>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</si>
  <si>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</si>
  <si>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</si>
  <si>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</si>
  <si>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</si>
  <si>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</si>
  <si>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</si>
  <si>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</si>
  <si>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</si>
  <si>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</si>
  <si>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</si>
  <si>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</si>
  <si>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</si>
  <si>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</si>
  <si>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</si>
  <si>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</si>
  <si>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</si>
  <si>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</si>
  <si>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</si>
  <si>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</si>
  <si>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</si>
  <si>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</si>
  <si>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</si>
  <si>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</si>
  <si>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</si>
  <si>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</si>
  <si>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</si>
  <si>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</si>
  <si>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</si>
  <si>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</si>
  <si>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</si>
  <si>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</si>
  <si>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</si>
  <si>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</si>
  <si>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</si>
  <si>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</si>
  <si>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</si>
  <si>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</si>
  <si>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</si>
  <si>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</si>
  <si>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</si>
  <si>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</si>
  <si>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</si>
  <si>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</si>
  <si>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</si>
  <si>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</si>
  <si>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</si>
  <si>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</si>
  <si>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</si>
  <si>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</si>
  <si>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</si>
  <si>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</si>
  <si>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</si>
  <si>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</si>
  <si>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</si>
  <si>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</si>
  <si>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</si>
  <si>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</si>
  <si>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</si>
  <si>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</si>
  <si>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</si>
  <si>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</si>
  <si>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</si>
  <si>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</si>
  <si>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</si>
  <si>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</si>
  <si>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</si>
  <si>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</si>
  <si>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</si>
  <si>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</si>
  <si>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</si>
  <si>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</si>
  <si>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</si>
  <si>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</si>
  <si>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</si>
  <si>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</si>
  <si>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</si>
  <si>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</si>
  <si>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</si>
  <si>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</si>
  <si>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</si>
  <si>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</si>
  <si>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</si>
  <si>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</si>
  <si>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</si>
  <si>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</si>
  <si>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</si>
  <si>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</si>
  <si>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</si>
  <si>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</si>
  <si>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</si>
  <si>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</si>
  <si>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</si>
  <si>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</si>
  <si>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</si>
  <si>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</si>
  <si>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</si>
  <si>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</si>
  <si>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</si>
  <si>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</si>
  <si>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</si>
  <si>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</si>
  <si>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</si>
  <si>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</si>
  <si>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</si>
  <si>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</si>
  <si>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</si>
  <si>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</si>
  <si>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</si>
  <si>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</si>
  <si>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</si>
  <si>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</si>
  <si>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</si>
  <si>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</si>
  <si>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</si>
  <si>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</si>
  <si>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</si>
  <si>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</si>
  <si>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</si>
  <si>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</si>
  <si>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</si>
  <si>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</si>
  <si>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</si>
  <si>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</si>
  <si>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</si>
  <si>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</si>
  <si>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</si>
  <si>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</si>
  <si>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</si>
  <si>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</si>
  <si>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</si>
  <si>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</si>
  <si>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</si>
  <si>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</si>
  <si>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</si>
  <si>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</si>
  <si>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</si>
  <si>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</si>
  <si>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</si>
  <si>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</si>
  <si>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</si>
  <si>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</si>
  <si>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</si>
  <si>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</si>
  <si>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</si>
  <si>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</si>
  <si>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</si>
  <si>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</si>
  <si>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</si>
  <si>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</si>
  <si>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</si>
  <si>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</si>
  <si>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</si>
  <si>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</si>
  <si>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</si>
  <si>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</si>
  <si>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</si>
  <si>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</si>
  <si>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</si>
  <si>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</si>
  <si>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</si>
  <si>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</si>
  <si>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</si>
  <si>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</si>
  <si>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</si>
  <si>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</si>
  <si>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</si>
  <si>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</si>
  <si>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</si>
  <si>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</si>
  <si>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</si>
  <si>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</si>
  <si>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</si>
  <si>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</si>
  <si>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</si>
  <si>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</si>
  <si>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</si>
  <si>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</si>
  <si>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</si>
  <si>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</si>
  <si>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</si>
  <si>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</si>
  <si>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</si>
  <si>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</si>
  <si>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</si>
  <si>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</si>
  <si>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</si>
  <si>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</si>
  <si>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</si>
  <si>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</si>
  <si>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</si>
  <si>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</si>
  <si>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</si>
  <si>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</si>
  <si>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</si>
  <si>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</si>
  <si>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</si>
  <si>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</si>
  <si>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</si>
  <si>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</si>
  <si>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</si>
  <si>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</si>
  <si>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</si>
  <si>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</si>
  <si>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</si>
  <si>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</si>
  <si>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</si>
  <si>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</si>
  <si>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</si>
  <si>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</si>
  <si>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</si>
  <si>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</si>
  <si>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</si>
  <si>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</si>
  <si>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</si>
  <si>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</si>
  <si>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</si>
  <si>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</si>
  <si>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</si>
  <si>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</si>
  <si>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</si>
  <si>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</si>
  <si>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</si>
  <si>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</si>
  <si>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</si>
  <si>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</si>
  <si>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</si>
  <si>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</si>
  <si>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</si>
  <si>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</si>
  <si>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</si>
  <si>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</si>
  <si>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</si>
  <si>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</si>
  <si>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</si>
  <si>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</si>
  <si>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</si>
  <si>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</si>
  <si>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</si>
  <si>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</si>
  <si>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</si>
  <si>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</si>
  <si>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</si>
  <si>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</si>
  <si>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</si>
  <si>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</si>
  <si>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</si>
  <si>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</si>
  <si>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</si>
  <si>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</si>
  <si>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</si>
  <si>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</si>
  <si>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</si>
  <si>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</si>
  <si>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</si>
  <si>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</si>
  <si>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</si>
  <si>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</si>
  <si>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</si>
  <si>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</si>
  <si>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</si>
  <si>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</si>
  <si>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</si>
  <si>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</si>
  <si>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</si>
  <si>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</si>
  <si>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</si>
  <si>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</si>
  <si>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</si>
  <si>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</si>
  <si>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</si>
  <si>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</si>
  <si>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</si>
  <si>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</si>
  <si>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</si>
  <si>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</si>
  <si>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</si>
  <si>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</si>
  <si>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</si>
  <si>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</si>
  <si>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</si>
  <si>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</si>
  <si>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</si>
  <si>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</si>
  <si>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</si>
  <si>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</si>
  <si>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</si>
  <si>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</si>
  <si>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</si>
  <si>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</si>
  <si>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</si>
  <si>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</si>
  <si>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</si>
  <si>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</si>
  <si>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</si>
  <si>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</si>
  <si>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</si>
  <si>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</si>
  <si>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</si>
  <si>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</si>
  <si>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</si>
  <si>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</si>
  <si>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</si>
  <si>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</si>
  <si>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</si>
  <si>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</si>
  <si>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</si>
  <si>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</si>
  <si>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</si>
  <si>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</si>
  <si>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</si>
  <si>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</si>
  <si>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</si>
  <si>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</si>
  <si>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</si>
  <si>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</si>
  <si>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</si>
  <si>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</si>
  <si>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</si>
  <si>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</si>
  <si>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</si>
  <si>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</si>
  <si>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</si>
  <si>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</si>
  <si>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</si>
  <si>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</si>
  <si>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</si>
  <si>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</si>
  <si>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</si>
  <si>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</si>
  <si>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</si>
  <si>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</si>
  <si>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</si>
  <si>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</si>
  <si>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</si>
  <si>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</si>
  <si>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</si>
  <si>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</si>
  <si>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</si>
  <si>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</si>
  <si>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</si>
  <si>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</si>
  <si>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</si>
  <si>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</si>
  <si>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</si>
  <si>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</si>
  <si>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</si>
  <si>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</si>
  <si>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</si>
  <si>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</si>
  <si>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</si>
  <si>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</si>
  <si>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</si>
  <si>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</si>
  <si>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</si>
  <si>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</si>
  <si>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</si>
  <si>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</si>
  <si>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</si>
  <si>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</si>
  <si>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</si>
  <si>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</si>
  <si>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</si>
  <si>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</si>
  <si>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</si>
  <si>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</si>
  <si>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</si>
  <si>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</si>
  <si>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</si>
  <si>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</si>
  <si>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</si>
  <si>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</si>
  <si>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</si>
  <si>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</si>
  <si>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</si>
  <si>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</si>
  <si>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</si>
  <si>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</si>
  <si>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</si>
  <si>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</si>
  <si>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</si>
  <si>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</si>
  <si>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</si>
  <si>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</si>
  <si>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</si>
  <si>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</si>
  <si>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</si>
  <si>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</si>
  <si>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</si>
  <si>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</si>
  <si>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</si>
  <si>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</si>
  <si>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</si>
  <si>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</si>
  <si>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</si>
  <si>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</si>
  <si>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</si>
  <si>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</si>
  <si>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</si>
  <si>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</si>
  <si>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</si>
  <si>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</si>
  <si>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</si>
  <si>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</si>
  <si>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</si>
  <si>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</si>
  <si>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</si>
  <si>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</si>
  <si>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</si>
  <si>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</si>
  <si>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</si>
  <si>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</si>
  <si>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</si>
  <si>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</si>
  <si>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</si>
  <si>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</si>
  <si>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</si>
  <si>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</si>
  <si>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</si>
  <si>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</si>
  <si>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</si>
  <si>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</si>
  <si>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</si>
  <si>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</si>
  <si>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</si>
  <si>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</si>
  <si>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</si>
  <si>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</si>
  <si>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</si>
  <si>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</si>
  <si>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</si>
  <si>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</si>
  <si>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</si>
  <si>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</si>
  <si>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</si>
  <si>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</si>
  <si>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</si>
  <si>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</si>
  <si>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</si>
  <si>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</si>
  <si>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</si>
  <si>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</si>
  <si>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</si>
  <si>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</si>
  <si>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</si>
  <si>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</si>
  <si>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</si>
  <si>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</si>
  <si>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</si>
  <si>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</si>
  <si>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</si>
  <si>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</si>
  <si>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</si>
  <si>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</si>
  <si>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</si>
  <si>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</si>
  <si>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</si>
  <si>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</si>
  <si>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</si>
  <si>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</si>
  <si>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</si>
  <si>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</si>
  <si>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</si>
  <si>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</si>
  <si>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</si>
  <si>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</si>
  <si>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</si>
  <si>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</si>
  <si>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</si>
  <si>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</si>
  <si>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</si>
  <si>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</si>
  <si>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</si>
  <si>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</si>
  <si>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</si>
  <si>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</si>
  <si>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</si>
  <si>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</si>
  <si>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</si>
  <si>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</si>
  <si>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</si>
  <si>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</si>
  <si>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</si>
  <si>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</si>
  <si>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</si>
  <si>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</si>
  <si>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</si>
  <si>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</si>
  <si>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</si>
  <si>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</si>
  <si>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</si>
  <si>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</si>
  <si>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</si>
  <si>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</si>
  <si>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</si>
  <si>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</si>
  <si>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</si>
  <si>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</si>
  <si>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</si>
  <si>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</si>
  <si>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</si>
  <si>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</si>
  <si>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</si>
  <si>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</si>
  <si>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</si>
  <si>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</si>
  <si>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</si>
  <si>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</si>
  <si>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</si>
  <si>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</si>
  <si>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</si>
  <si>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</si>
  <si>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</si>
  <si>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</si>
  <si>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</si>
  <si>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</si>
  <si>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</si>
  <si>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</si>
  <si>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</si>
  <si>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</si>
  <si>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</si>
  <si>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</si>
  <si>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</si>
  <si>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</si>
  <si>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</si>
  <si>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</si>
  <si>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</si>
  <si>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</si>
  <si>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</si>
  <si>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</si>
  <si>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</si>
  <si>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</si>
  <si>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</si>
  <si>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</si>
  <si>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</si>
  <si>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</si>
  <si>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</si>
  <si>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</si>
  <si>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</si>
  <si>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</si>
  <si>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</si>
  <si>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</si>
  <si>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</si>
  <si>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</si>
  <si>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</si>
  <si>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</si>
  <si>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</si>
  <si>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</si>
  <si>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</si>
  <si>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</si>
  <si>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</si>
  <si>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</si>
  <si>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</si>
  <si>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</si>
  <si>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</si>
  <si>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</si>
  <si>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</si>
  <si>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</si>
  <si>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</si>
  <si>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</si>
  <si>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</si>
  <si>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</si>
  <si>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</si>
  <si>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</si>
  <si>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</si>
  <si>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</si>
  <si>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</si>
  <si>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</si>
  <si>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</si>
  <si>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</si>
  <si>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</si>
  <si>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</si>
  <si>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</si>
  <si>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</si>
  <si>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</si>
  <si>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</si>
  <si>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</si>
  <si>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</si>
  <si>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</si>
  <si>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</si>
  <si>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</si>
  <si>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</si>
  <si>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</si>
  <si>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</si>
  <si>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</si>
  <si>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</si>
  <si>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</si>
  <si>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</si>
  <si>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</si>
  <si>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</si>
  <si>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</si>
  <si>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</si>
  <si>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</si>
  <si>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</si>
  <si>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</si>
  <si>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</si>
  <si>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</si>
  <si>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</si>
  <si>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</si>
  <si>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</si>
  <si>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</si>
  <si>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</si>
  <si>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</si>
  <si>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</si>
  <si>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</si>
  <si>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</si>
  <si>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</si>
  <si>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</si>
  <si>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</si>
  <si>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</si>
  <si>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</si>
  <si>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</si>
  <si>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</si>
  <si>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</si>
  <si>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</si>
  <si>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</si>
  <si>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</si>
  <si>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</si>
  <si>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</si>
  <si>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</si>
  <si>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</si>
  <si>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</si>
  <si>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</si>
  <si>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</si>
  <si>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</si>
  <si>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</si>
  <si>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</si>
  <si>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</si>
  <si>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</si>
  <si>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</si>
  <si>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</si>
  <si>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</si>
  <si>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</si>
  <si>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</si>
  <si>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</si>
  <si>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</si>
  <si>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</si>
  <si>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</si>
  <si>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</si>
  <si>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</si>
  <si>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</si>
  <si>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</si>
  <si>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</si>
  <si>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</si>
  <si>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</si>
  <si>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</si>
  <si>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</si>
  <si>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</si>
  <si>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</si>
  <si>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</si>
  <si>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</si>
  <si>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</si>
  <si>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</si>
  <si>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</si>
  <si>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</si>
  <si>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</si>
  <si>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</si>
  <si>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</si>
  <si>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</si>
  <si>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</si>
  <si>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</si>
  <si>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</si>
  <si>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</si>
  <si>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</si>
  <si>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</si>
  <si>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</si>
  <si>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</si>
  <si>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</si>
  <si>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</si>
  <si>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</si>
  <si>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</si>
  <si>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</si>
  <si>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</si>
  <si>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</si>
  <si>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</si>
  <si>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</si>
  <si>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</si>
  <si>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</si>
  <si>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</si>
  <si>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</si>
  <si>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</si>
  <si>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</si>
  <si>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</si>
  <si>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</si>
  <si>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</si>
  <si>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</si>
  <si>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</si>
  <si>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</si>
  <si>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</si>
  <si>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</si>
  <si>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</si>
  <si>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</si>
  <si>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</si>
  <si>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</si>
  <si>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</si>
  <si>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</si>
  <si>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</si>
  <si>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</si>
  <si>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</si>
  <si>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</si>
  <si>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</si>
  <si>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</si>
  <si>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</si>
  <si>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</si>
  <si>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</si>
  <si>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</si>
  <si>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</si>
  <si>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</si>
  <si>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</si>
  <si>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</si>
  <si>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</si>
  <si>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</si>
  <si>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</si>
  <si>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</si>
  <si>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</si>
  <si>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</si>
  <si>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</si>
  <si>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</si>
  <si>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</si>
  <si>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</si>
  <si>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</si>
  <si>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</si>
  <si>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</si>
  <si>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</si>
  <si>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</si>
  <si>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</si>
  <si>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</si>
  <si>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</si>
  <si>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</si>
  <si>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</si>
  <si>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</si>
  <si>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</si>
  <si>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</si>
  <si>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</si>
  <si>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</si>
  <si>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</si>
  <si>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</si>
  <si>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</si>
  <si>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</si>
  <si>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</si>
  <si>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</si>
  <si>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</si>
  <si>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</si>
  <si>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</si>
  <si>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</si>
  <si>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</si>
  <si>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</si>
  <si>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</si>
  <si>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</si>
  <si>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</si>
  <si>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</si>
  <si>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</si>
  <si>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</si>
  <si>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</si>
  <si>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</si>
  <si>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</si>
  <si>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</si>
  <si>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</si>
  <si>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</si>
  <si>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</si>
  <si>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</si>
  <si>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</si>
  <si>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</si>
  <si>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</si>
  <si>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</si>
  <si>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</si>
  <si>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</si>
  <si>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</si>
  <si>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</si>
  <si>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</si>
  <si>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</si>
  <si>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</si>
  <si>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</si>
  <si>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</si>
  <si>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</si>
  <si>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</si>
  <si>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</si>
  <si>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</si>
  <si>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</si>
  <si>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</si>
  <si>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</si>
  <si>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</si>
  <si>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</si>
  <si>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</si>
  <si>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</si>
  <si>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</si>
  <si>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</si>
  <si>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</si>
  <si>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</si>
  <si>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</si>
  <si>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</si>
  <si>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</si>
  <si>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</si>
  <si>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</si>
  <si>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</si>
  <si>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</si>
  <si>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</si>
  <si>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</si>
  <si>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</si>
  <si>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</si>
  <si>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</si>
  <si>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</si>
  <si>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</si>
  <si>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</si>
  <si>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</si>
  <si>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</si>
  <si>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</si>
  <si>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</si>
  <si>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</si>
  <si>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</si>
  <si>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</si>
  <si>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</si>
  <si>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</si>
  <si>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</si>
  <si>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</si>
  <si>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</si>
  <si>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</si>
  <si>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</si>
  <si>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</si>
  <si>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</si>
  <si>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</si>
  <si>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</si>
  <si>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</si>
  <si>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</si>
  <si>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</si>
  <si>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</si>
  <si>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</si>
  <si>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</si>
  <si>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</si>
  <si>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</si>
  <si>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</si>
  <si>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</si>
  <si>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</si>
  <si>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</si>
  <si>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</si>
  <si>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</si>
  <si>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</si>
  <si>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</si>
  <si>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</si>
  <si>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</si>
  <si>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</si>
  <si>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</si>
  <si>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</si>
  <si>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</si>
  <si>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</si>
  <si>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</si>
  <si>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</si>
  <si>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</si>
  <si>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</si>
  <si>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</si>
  <si>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</si>
  <si>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</si>
  <si>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</si>
  <si>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</si>
  <si>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</si>
  <si>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</si>
  <si>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</si>
  <si>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</si>
  <si>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</si>
  <si>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</si>
  <si>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</si>
  <si>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</si>
  <si>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</si>
  <si>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</si>
  <si>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</si>
  <si>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</si>
  <si>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</si>
  <si>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</si>
  <si>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</si>
  <si>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</si>
  <si>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</si>
  <si>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</si>
  <si>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</si>
  <si>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</si>
  <si>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</si>
  <si>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</si>
  <si>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</si>
  <si>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</si>
  <si>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</si>
  <si>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</si>
  <si>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</si>
  <si>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</si>
  <si>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</si>
  <si>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</si>
  <si>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</si>
  <si>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</si>
  <si>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</si>
  <si>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</si>
  <si>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</si>
  <si>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</si>
  <si>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</si>
  <si>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</si>
  <si>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</si>
  <si>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</si>
  <si>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</si>
  <si>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</si>
  <si>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</si>
  <si>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</si>
  <si>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</si>
  <si>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</si>
  <si>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</si>
  <si>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</si>
  <si>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</si>
  <si>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</si>
  <si>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</si>
  <si>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</si>
  <si>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</si>
  <si>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</si>
  <si>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</si>
  <si>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</si>
  <si>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</si>
  <si>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</si>
  <si>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</si>
  <si>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</si>
  <si>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</si>
  <si>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</si>
  <si>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</si>
  <si>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</si>
  <si>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</si>
  <si>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</si>
  <si>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</si>
  <si>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</si>
  <si>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</si>
  <si>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</si>
  <si>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</si>
  <si>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</si>
  <si>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</si>
  <si>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</si>
  <si>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</si>
  <si>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</si>
  <si>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</si>
  <si>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</si>
  <si>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</si>
  <si>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</si>
  <si>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</si>
  <si>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</si>
  <si>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</si>
  <si>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</si>
  <si>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</si>
  <si>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</si>
  <si>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</si>
  <si>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</si>
  <si>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</si>
  <si>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</si>
  <si>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</si>
  <si>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</si>
  <si>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</si>
  <si>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</si>
  <si>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</si>
  <si>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</si>
  <si>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</si>
  <si>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</si>
  <si>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</si>
  <si>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</si>
  <si>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</si>
  <si>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</si>
  <si>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</si>
  <si>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</si>
  <si>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</si>
  <si>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</si>
  <si>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</si>
  <si>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</si>
  <si>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</si>
  <si>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</si>
  <si>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</si>
  <si>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</si>
  <si>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</si>
  <si>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</si>
  <si>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</si>
  <si>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</si>
  <si>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</si>
  <si>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</si>
  <si>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</si>
  <si>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</si>
  <si>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</si>
  <si>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</si>
  <si>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</si>
  <si>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</si>
  <si>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</si>
  <si>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</si>
  <si>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</si>
  <si>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</si>
  <si>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</si>
  <si>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</si>
  <si>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</si>
  <si>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</si>
  <si>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</si>
  <si>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</si>
  <si>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</si>
  <si>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</si>
  <si>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</si>
  <si>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</si>
  <si>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</si>
  <si>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</si>
  <si>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</si>
  <si>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</si>
  <si>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</si>
  <si>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</si>
  <si>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</si>
  <si>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</si>
  <si>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</si>
  <si>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</si>
  <si>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</si>
  <si>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</si>
  <si>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</si>
  <si>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</si>
  <si>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</si>
  <si>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</si>
  <si>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</si>
  <si>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</si>
  <si>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</si>
  <si>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</si>
  <si>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</si>
  <si>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</si>
  <si>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</si>
  <si>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</si>
  <si>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</si>
  <si>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</si>
  <si>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</si>
  <si>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</si>
  <si>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</si>
  <si>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</si>
  <si>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</si>
  <si>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</si>
  <si>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</si>
  <si>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</si>
  <si>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</si>
  <si>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</si>
  <si>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</si>
  <si>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</si>
  <si>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</si>
  <si>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</si>
  <si>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</si>
  <si>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</si>
  <si>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</si>
  <si>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</si>
  <si>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</si>
  <si>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</si>
  <si>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</si>
  <si>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</si>
  <si>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</si>
  <si>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</si>
  <si>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</si>
  <si>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</si>
  <si>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</si>
  <si>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</si>
  <si>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</si>
  <si>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</si>
  <si>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</si>
  <si>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</si>
  <si>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</si>
  <si>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</si>
  <si>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</si>
  <si>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</si>
  <si>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</si>
  <si>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</si>
  <si>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</si>
  <si>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</si>
  <si>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</si>
  <si>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</si>
  <si>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</si>
  <si>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</si>
  <si>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</si>
  <si>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</si>
  <si>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</si>
  <si>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</si>
  <si>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</si>
  <si>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</si>
  <si>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</si>
  <si>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</si>
  <si>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</si>
  <si>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</si>
  <si>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</si>
  <si>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</si>
  <si>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</si>
  <si>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</si>
  <si>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</si>
  <si>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</si>
  <si>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</si>
  <si>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</si>
  <si>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</si>
  <si>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</si>
  <si>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</si>
  <si>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</si>
  <si>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</si>
  <si>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</si>
  <si>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</si>
  <si>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</si>
  <si>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</si>
  <si>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</si>
  <si>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</si>
  <si>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</si>
  <si>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</si>
  <si>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</si>
  <si>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</si>
  <si>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</si>
  <si>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</si>
  <si>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</si>
  <si>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</si>
  <si>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</si>
  <si>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</si>
  <si>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</si>
  <si>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</si>
  <si>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</si>
  <si>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</si>
  <si>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</si>
  <si>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</si>
  <si>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</si>
  <si>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</si>
  <si>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</si>
  <si>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</si>
  <si>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</si>
  <si>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</si>
  <si>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</si>
  <si>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</si>
  <si>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</si>
  <si>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</si>
  <si>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</si>
  <si>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</si>
  <si>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</si>
  <si>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</si>
  <si>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</si>
  <si>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</si>
  <si>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</si>
  <si>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</si>
  <si>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</si>
  <si>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</si>
  <si>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</si>
  <si>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</si>
  <si>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</si>
  <si>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</si>
  <si>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</si>
  <si>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</si>
  <si>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</si>
  <si>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</si>
  <si>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</si>
  <si>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</si>
  <si>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</si>
  <si>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</si>
  <si>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</si>
  <si>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</si>
  <si>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</si>
  <si>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</si>
  <si>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</si>
  <si>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</si>
  <si>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</si>
  <si>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</si>
  <si>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</si>
  <si>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</si>
  <si>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</si>
  <si>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</si>
  <si>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</si>
  <si>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</si>
  <si>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</si>
  <si>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</si>
  <si>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</si>
  <si>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</si>
  <si>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</si>
  <si>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</si>
  <si>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</si>
  <si>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</si>
  <si>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</si>
  <si>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</si>
  <si>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</si>
  <si>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</si>
  <si>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</si>
  <si>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</si>
  <si>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</si>
  <si>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</si>
  <si>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</si>
  <si>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</si>
  <si>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</si>
  <si>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</si>
  <si>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</si>
  <si>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</si>
  <si>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</si>
  <si>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</si>
  <si>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</si>
  <si>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</si>
  <si>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</si>
  <si>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</si>
  <si>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</si>
  <si>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</si>
  <si>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</si>
  <si>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</si>
  <si>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</si>
  <si>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</si>
  <si>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</si>
  <si>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</si>
  <si>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</si>
  <si>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</si>
  <si>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</si>
  <si>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</si>
  <si>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</si>
  <si>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</si>
  <si>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</si>
  <si>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</si>
  <si>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</si>
  <si>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</si>
  <si>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</si>
  <si>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</si>
  <si>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</si>
  <si>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</si>
  <si>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</si>
  <si>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</si>
  <si>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</si>
  <si>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</si>
  <si>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</si>
  <si>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</si>
  <si>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</si>
  <si>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</si>
  <si>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</si>
  <si>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</si>
  <si>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</si>
  <si>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</si>
  <si>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</si>
  <si>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</si>
  <si>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</si>
  <si>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</si>
  <si>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</si>
  <si>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</si>
  <si>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</si>
  <si>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</si>
  <si>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</si>
  <si>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</si>
  <si>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</si>
  <si>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</si>
  <si>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</si>
  <si>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</si>
  <si>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</si>
  <si>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</si>
  <si>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</si>
  <si>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</si>
  <si>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</si>
  <si>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</si>
  <si>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</si>
  <si>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</si>
  <si>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</si>
  <si>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</si>
  <si>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</si>
  <si>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</si>
  <si>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</si>
  <si>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</si>
  <si>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</si>
  <si>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</si>
  <si>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</si>
  <si>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</si>
  <si>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</si>
  <si>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</si>
  <si>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</si>
  <si>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</si>
  <si>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</si>
  <si>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</si>
  <si>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</si>
  <si>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</si>
  <si>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</si>
  <si>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</si>
  <si>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</si>
  <si>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</si>
  <si>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</si>
  <si>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</si>
  <si>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</si>
  <si>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</si>
  <si>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</si>
  <si>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</si>
  <si>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</si>
  <si>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</si>
  <si>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</si>
  <si>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</si>
  <si>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</si>
  <si>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</si>
  <si>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</si>
  <si>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</si>
  <si>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</si>
  <si>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</si>
  <si>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</si>
  <si>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</si>
  <si>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</si>
  <si>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</si>
  <si>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</si>
  <si>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</si>
  <si>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</si>
  <si>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</si>
  <si>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</si>
  <si>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</si>
  <si>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</si>
  <si>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</si>
  <si>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</si>
  <si>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</si>
  <si>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</si>
  <si>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</si>
  <si>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</si>
  <si>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</si>
  <si>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</si>
  <si>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</si>
  <si>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</si>
  <si>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</si>
  <si>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</si>
  <si>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</si>
  <si>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</si>
  <si>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</si>
  <si>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</si>
  <si>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</si>
  <si>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</si>
  <si>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</si>
  <si>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</si>
  <si>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</si>
  <si>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</si>
  <si>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</si>
  <si>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</si>
  <si>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</si>
  <si>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</si>
  <si>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</si>
  <si>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</si>
  <si>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</si>
  <si>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</si>
  <si>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</si>
  <si>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</si>
  <si>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</si>
  <si>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</si>
  <si>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</si>
  <si>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</si>
  <si>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</si>
  <si>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</si>
  <si>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</si>
  <si>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</si>
  <si>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</si>
  <si>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</si>
  <si>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</si>
  <si>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</si>
  <si>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</si>
  <si>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</si>
  <si>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</si>
  <si>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</si>
  <si>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</si>
  <si>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</si>
  <si>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</si>
  <si>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</si>
  <si>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</si>
  <si>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</si>
  <si>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</si>
  <si>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</si>
  <si>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</si>
  <si>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</si>
  <si>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</si>
  <si>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</si>
  <si>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</si>
  <si>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</si>
  <si>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</si>
  <si>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</si>
  <si>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</si>
  <si>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</si>
  <si>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</si>
  <si>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</si>
  <si>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</si>
  <si>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</si>
  <si>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</si>
  <si>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</si>
  <si>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</si>
  <si>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</si>
  <si>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</si>
  <si>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</si>
  <si>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</si>
  <si>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</si>
  <si>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</si>
  <si>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</si>
  <si>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</si>
  <si>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</si>
  <si>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</si>
  <si>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</si>
  <si>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</si>
  <si>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</si>
  <si>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</si>
  <si>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</si>
  <si>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</si>
  <si>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</si>
  <si>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</si>
  <si>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</si>
  <si>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</si>
  <si>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</si>
  <si>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</si>
  <si>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</si>
  <si>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</si>
  <si>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</si>
  <si>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</si>
  <si>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</si>
  <si>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</si>
  <si>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</si>
  <si>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</si>
  <si>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</si>
  <si>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</si>
  <si>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</si>
  <si>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</si>
  <si>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</si>
  <si>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</si>
  <si>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</si>
  <si>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</si>
  <si>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</si>
  <si>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</si>
  <si>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</si>
  <si>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</si>
  <si>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</si>
  <si>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</si>
  <si>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</si>
  <si>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</si>
  <si>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</si>
  <si>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</si>
  <si>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</si>
  <si>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</si>
  <si>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</si>
  <si>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</si>
  <si>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</si>
  <si>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</si>
  <si>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</si>
  <si>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</si>
  <si>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</si>
  <si>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</si>
  <si>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</si>
  <si>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</si>
  <si>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</si>
  <si>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</si>
  <si>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</si>
  <si>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</si>
  <si>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</si>
  <si>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</si>
  <si>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</si>
  <si>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</si>
  <si>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</si>
  <si>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</si>
  <si>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</si>
  <si>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</si>
  <si>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</si>
  <si>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</si>
  <si>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</si>
  <si>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</si>
  <si>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</si>
  <si>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</si>
  <si>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</si>
  <si>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</si>
  <si>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</si>
  <si>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</si>
  <si>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</si>
  <si>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</si>
  <si>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</si>
  <si>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</si>
  <si>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</si>
  <si>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</si>
  <si>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</si>
  <si>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</si>
  <si>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</si>
  <si>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</si>
  <si>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</si>
  <si>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</si>
  <si>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</si>
  <si>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</si>
  <si>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</si>
  <si>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</si>
  <si>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</si>
  <si>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</si>
  <si>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</si>
  <si>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</si>
  <si>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</si>
  <si>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</si>
  <si>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</si>
  <si>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</si>
  <si>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</si>
  <si>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</si>
  <si>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</si>
  <si>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</si>
  <si>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</si>
  <si>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</si>
  <si>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</si>
  <si>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</si>
  <si>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</si>
  <si>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</si>
  <si>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</si>
  <si>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</si>
  <si>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</si>
  <si>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</si>
  <si>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</si>
  <si>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</si>
  <si>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</si>
  <si>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</si>
  <si>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</si>
  <si>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</si>
  <si>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</si>
  <si>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</si>
  <si>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</si>
  <si>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</si>
  <si>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</si>
  <si>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</si>
  <si>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</si>
  <si>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</si>
  <si>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</si>
  <si>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</si>
  <si>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</si>
  <si>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</si>
  <si>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</si>
  <si>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</si>
  <si>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</si>
  <si>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</si>
  <si>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</si>
  <si>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</si>
  <si>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</si>
  <si>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</si>
  <si>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</si>
  <si>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</si>
  <si>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</si>
  <si>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</si>
  <si>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</si>
  <si>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</si>
  <si>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</si>
  <si>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</si>
  <si>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</si>
  <si>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</si>
  <si>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</si>
  <si>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</si>
  <si>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</si>
  <si>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</si>
  <si>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</si>
  <si>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</si>
  <si>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</si>
  <si>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</si>
  <si>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</si>
  <si>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</si>
  <si>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</si>
  <si>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</si>
  <si>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</si>
  <si>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</si>
  <si>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</si>
  <si>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</si>
  <si>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</si>
  <si>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</si>
  <si>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</si>
  <si>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</si>
  <si>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</si>
  <si>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</si>
  <si>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</si>
  <si>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</si>
  <si>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</si>
  <si>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</si>
  <si>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</si>
  <si>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</si>
  <si>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</si>
  <si>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</si>
  <si>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</si>
  <si>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</si>
  <si>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</si>
  <si>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</si>
  <si>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</si>
  <si>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</si>
  <si>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</si>
  <si>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</si>
  <si>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</si>
  <si>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</si>
  <si>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</si>
  <si>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</si>
  <si>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</si>
  <si>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</si>
  <si>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</si>
  <si>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</si>
  <si>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</si>
  <si>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</si>
  <si>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</si>
  <si>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</si>
  <si>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</si>
  <si>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</si>
  <si>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</si>
  <si>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</si>
  <si>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</si>
  <si>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</si>
  <si>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</si>
  <si>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</si>
  <si>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</si>
  <si>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</si>
  <si>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</si>
  <si>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</si>
  <si>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</si>
  <si>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</si>
  <si>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</si>
  <si>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</si>
  <si>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</si>
  <si>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</si>
  <si>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</si>
  <si>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</si>
  <si>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</si>
  <si>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</si>
  <si>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</si>
  <si>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</si>
  <si>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</si>
  <si>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</si>
  <si>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</si>
  <si>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</si>
  <si>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</si>
  <si>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</si>
  <si>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</si>
  <si>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</si>
  <si>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</si>
  <si>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</si>
  <si>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</si>
  <si>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</si>
  <si>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</si>
  <si>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</si>
  <si>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</si>
  <si>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</si>
  <si>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</si>
  <si>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</si>
  <si>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</si>
  <si>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</si>
  <si>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</si>
  <si>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</si>
  <si>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</si>
  <si>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</si>
  <si>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</si>
  <si>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</si>
  <si>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</si>
  <si>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</si>
  <si>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</si>
  <si>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</si>
  <si>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</si>
  <si>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</si>
  <si>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</si>
  <si>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</si>
  <si>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</si>
  <si>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</si>
  <si>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</si>
  <si>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</si>
  <si>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</si>
  <si>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</si>
  <si>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</si>
  <si>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</si>
  <si>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</si>
  <si>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</si>
  <si>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</si>
  <si>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</si>
  <si>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</si>
  <si>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</si>
  <si>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</si>
  <si>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</si>
  <si>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</si>
  <si>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</si>
  <si>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</si>
  <si>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</si>
  <si>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</si>
  <si>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</si>
  <si>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</si>
  <si>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</si>
  <si>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</si>
  <si>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</si>
  <si>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</si>
  <si>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</si>
  <si>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</si>
  <si>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</si>
  <si>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</si>
  <si>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</si>
  <si>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</si>
  <si>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</si>
  <si>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</si>
  <si>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</si>
  <si>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</si>
  <si>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</si>
  <si>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</si>
  <si>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</si>
  <si>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</si>
  <si>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</si>
  <si>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</si>
  <si>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</si>
  <si>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</si>
  <si>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</si>
  <si>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</si>
  <si>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</si>
  <si>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</si>
  <si>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</si>
  <si>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</si>
  <si>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</si>
  <si>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</si>
  <si>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</si>
  <si>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</si>
  <si>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</si>
  <si>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</si>
  <si>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</si>
  <si>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</si>
  <si>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</si>
  <si>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</si>
  <si>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</si>
  <si>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</si>
  <si>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</si>
  <si>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</si>
  <si>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</si>
  <si>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</si>
  <si>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</si>
  <si>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</si>
  <si>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</si>
  <si>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</si>
  <si>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</si>
  <si>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</si>
  <si>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</si>
  <si>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</si>
  <si>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</si>
  <si>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</si>
  <si>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</si>
  <si>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</si>
  <si>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</si>
  <si>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</si>
  <si>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</si>
  <si>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</si>
  <si>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</si>
  <si>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</si>
  <si>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</si>
  <si>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</si>
  <si>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</si>
  <si>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</si>
  <si>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</si>
  <si>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</si>
  <si>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</si>
  <si>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</si>
  <si>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</si>
  <si>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</si>
  <si>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</si>
  <si>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</si>
  <si>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</si>
  <si>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</si>
  <si>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</si>
  <si>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</si>
  <si>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</si>
  <si>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</si>
  <si>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</si>
  <si>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</si>
  <si>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</si>
  <si>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</si>
  <si>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</si>
  <si>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</si>
  <si>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</si>
  <si>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</si>
  <si>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</si>
  <si>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</si>
  <si>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</si>
  <si>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</si>
  <si>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</si>
  <si>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</si>
  <si>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</si>
  <si>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</si>
  <si>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</si>
  <si>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</si>
  <si>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</si>
  <si>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</si>
  <si>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</si>
  <si>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</si>
  <si>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</si>
  <si>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</si>
  <si>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</si>
  <si>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</si>
  <si>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</si>
  <si>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</si>
  <si>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</si>
  <si>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</si>
  <si>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</si>
  <si>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</si>
  <si>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</si>
  <si>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</si>
  <si>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</si>
  <si>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</si>
  <si>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</si>
  <si>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</si>
  <si>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</si>
  <si>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</si>
  <si>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</si>
  <si>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</si>
  <si>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</si>
  <si>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</si>
  <si>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</si>
  <si>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</si>
  <si>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</si>
  <si>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</si>
  <si>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</si>
  <si>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</si>
  <si>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</si>
  <si>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</si>
  <si>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</si>
  <si>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</si>
  <si>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</si>
  <si>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</si>
  <si>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</si>
  <si>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</si>
  <si>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</si>
  <si>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</si>
  <si>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</si>
  <si>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</si>
  <si>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</si>
  <si>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</si>
  <si>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</si>
  <si>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</si>
  <si>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</si>
  <si>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</si>
  <si>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</si>
  <si>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</si>
  <si>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</si>
  <si>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</si>
  <si>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</si>
  <si>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</si>
  <si>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</si>
  <si>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</si>
  <si>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</si>
  <si>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</si>
  <si>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</si>
  <si>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</si>
  <si>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</si>
  <si>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</si>
  <si>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</si>
  <si>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</si>
  <si>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</si>
  <si>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</si>
  <si>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</si>
  <si>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</si>
  <si>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</si>
  <si>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</si>
  <si>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</si>
  <si>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</si>
  <si>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</si>
  <si>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</si>
  <si>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</si>
  <si>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</si>
  <si>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</si>
  <si>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</si>
  <si>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</si>
  <si>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</si>
  <si>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</si>
  <si>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</si>
  <si>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</si>
  <si>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</si>
  <si>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</si>
  <si>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</si>
  <si>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</si>
  <si>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</si>
  <si>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</si>
  <si>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</si>
  <si>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</si>
  <si>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</si>
  <si>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</si>
  <si>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</si>
  <si>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</si>
  <si>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</si>
  <si>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</si>
  <si>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</si>
  <si>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</si>
  <si>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</si>
  <si>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</si>
  <si>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</si>
  <si>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</si>
  <si>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</si>
  <si>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</si>
  <si>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</si>
  <si>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</si>
  <si>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</si>
  <si>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</si>
  <si>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</si>
  <si>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</si>
  <si>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</si>
  <si>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</si>
  <si>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</si>
  <si>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</si>
  <si>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</si>
  <si>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</si>
  <si>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</si>
  <si>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</si>
  <si>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</si>
  <si>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</si>
  <si>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</si>
  <si>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</si>
  <si>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</si>
  <si>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</si>
  <si>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</si>
  <si>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</si>
  <si>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</si>
  <si>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</si>
  <si>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</si>
  <si>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</si>
  <si>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</si>
  <si>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</si>
  <si>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</si>
  <si>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</si>
  <si>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</si>
  <si>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</si>
  <si>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</si>
  <si>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</si>
  <si>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</si>
  <si>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</si>
  <si>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</si>
  <si>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</si>
  <si>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</si>
  <si>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</si>
  <si>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</si>
  <si>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</si>
  <si>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</si>
  <si>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</si>
  <si>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</si>
  <si>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</si>
  <si>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</si>
  <si>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</si>
  <si>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</si>
  <si>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</si>
  <si>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</si>
  <si>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</si>
  <si>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</si>
  <si>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</si>
  <si>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</si>
  <si>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</si>
  <si>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</si>
  <si>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</si>
  <si>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</si>
  <si>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</si>
  <si>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</si>
  <si>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</si>
  <si>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</si>
  <si>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</si>
  <si>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</si>
  <si>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</si>
  <si>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</si>
  <si>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</si>
  <si>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</si>
  <si>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</si>
  <si>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</si>
  <si>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</si>
  <si>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</si>
  <si>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</si>
  <si>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</si>
  <si>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</si>
  <si>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</si>
  <si>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</si>
  <si>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</si>
  <si>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</si>
  <si>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</si>
  <si>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</si>
  <si>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</si>
  <si>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</si>
  <si>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</si>
  <si>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</si>
  <si>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</si>
  <si>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</si>
  <si>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</si>
  <si>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</si>
  <si>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</si>
  <si>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</si>
  <si>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</si>
  <si>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</si>
  <si>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</si>
  <si>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</si>
  <si>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</si>
  <si>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</si>
  <si>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</si>
  <si>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</si>
  <si>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</si>
  <si>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</si>
  <si>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</si>
  <si>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</si>
  <si>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</si>
  <si>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</si>
  <si>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</si>
  <si>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</si>
  <si>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</si>
  <si>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</si>
  <si>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</si>
  <si>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</si>
  <si>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</si>
  <si>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</si>
  <si>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</si>
  <si>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</si>
  <si>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</si>
  <si>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</si>
  <si>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</si>
  <si>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</si>
  <si>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</si>
  <si>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</si>
  <si>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</si>
  <si>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</si>
  <si>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</si>
  <si>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</si>
  <si>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</si>
  <si>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</si>
  <si>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</si>
  <si>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</si>
  <si>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</si>
  <si>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</si>
  <si>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</si>
  <si>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</si>
  <si>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</si>
  <si>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</si>
  <si>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</si>
  <si>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</si>
  <si>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</si>
  <si>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</si>
  <si>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</si>
  <si>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</si>
  <si>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</si>
  <si>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</si>
  <si>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</si>
  <si>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</si>
  <si>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</si>
  <si>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</si>
  <si>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</si>
  <si>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</si>
  <si>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</si>
  <si>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</si>
  <si>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</si>
  <si>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</si>
  <si>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</si>
  <si>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</si>
  <si>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</si>
  <si>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</si>
  <si>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</si>
  <si>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</si>
  <si>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</si>
  <si>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</si>
  <si>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</si>
  <si>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</si>
  <si>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</si>
  <si>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</si>
  <si>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</si>
  <si>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</si>
  <si>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</si>
  <si>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</si>
  <si>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</si>
  <si>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</si>
  <si>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</si>
  <si>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</si>
  <si>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</si>
  <si>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</si>
  <si>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</si>
  <si>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</si>
  <si>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</si>
  <si>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</si>
  <si>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</si>
  <si>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</si>
  <si>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</si>
  <si>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</si>
  <si>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</si>
  <si>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</si>
  <si>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</si>
  <si>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</si>
  <si>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</si>
  <si>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</si>
  <si>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</si>
  <si>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</si>
  <si>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</si>
  <si>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</si>
  <si>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</si>
  <si>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</si>
  <si>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</si>
  <si>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</si>
  <si>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</si>
  <si>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</si>
  <si>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</si>
  <si>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</si>
  <si>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</si>
  <si>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</si>
  <si>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</si>
  <si>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</si>
  <si>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</si>
  <si>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</si>
  <si>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</si>
  <si>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</si>
  <si>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</si>
  <si>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</si>
  <si>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</si>
  <si>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</si>
  <si>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</si>
  <si>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</si>
  <si>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</si>
  <si>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</si>
  <si>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</si>
  <si>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</si>
  <si>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</si>
  <si>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</si>
  <si>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</si>
  <si>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</si>
  <si>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</si>
  <si>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</si>
  <si>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</si>
  <si>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</si>
  <si>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</si>
  <si>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</si>
  <si>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</si>
  <si>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</si>
  <si>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</si>
  <si>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</si>
  <si>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</si>
  <si>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</si>
  <si>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</si>
  <si>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</si>
  <si>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</si>
  <si>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</si>
  <si>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</si>
  <si>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</si>
  <si>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</si>
  <si>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</si>
  <si>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</si>
  <si>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</si>
  <si>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</si>
  <si>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</si>
  <si>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</si>
  <si>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</si>
  <si>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</si>
  <si>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</si>
  <si>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</si>
  <si>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</si>
  <si>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</si>
  <si>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</si>
  <si>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</si>
  <si>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</si>
  <si>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</si>
  <si>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</si>
  <si>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</si>
  <si>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</si>
  <si>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</si>
  <si>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</si>
  <si>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</si>
  <si>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</si>
  <si>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</si>
  <si>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</si>
  <si>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</si>
  <si>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</si>
  <si>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</si>
  <si>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</si>
  <si>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</si>
  <si>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</si>
  <si>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</si>
  <si>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</si>
  <si>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</si>
  <si>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</si>
  <si>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</si>
  <si>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</si>
  <si>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</si>
  <si>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</si>
  <si>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</si>
  <si>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</si>
  <si>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</si>
  <si>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</si>
  <si>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</si>
  <si>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</si>
  <si>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</si>
  <si>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</si>
  <si>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</si>
  <si>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</si>
  <si>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</si>
  <si>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</si>
  <si>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</si>
  <si>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</si>
  <si>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</si>
  <si>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</si>
  <si>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</si>
  <si>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</si>
  <si>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</si>
  <si>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</si>
  <si>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</si>
  <si>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</si>
  <si>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</si>
  <si>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</si>
  <si>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</si>
  <si>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</si>
  <si>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</si>
  <si>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</si>
  <si>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</si>
  <si>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</si>
  <si>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</si>
  <si>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</si>
  <si>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</si>
  <si>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</si>
  <si>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</si>
  <si>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</si>
  <si>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</si>
  <si>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</si>
  <si>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</si>
  <si>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</si>
  <si>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</si>
  <si>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</si>
  <si>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</si>
  <si>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</si>
  <si>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</si>
  <si>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</si>
  <si>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</si>
  <si>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</si>
  <si>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</si>
  <si>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</si>
  <si>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</si>
  <si>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</si>
  <si>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</si>
  <si>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</si>
  <si>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</si>
  <si>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</si>
  <si>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</si>
  <si>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</si>
  <si>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</si>
  <si>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</si>
  <si>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</si>
  <si>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</si>
  <si>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</si>
  <si>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</si>
  <si>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</si>
  <si>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</si>
  <si>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</si>
  <si>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</si>
  <si>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</si>
  <si>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</si>
  <si>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</si>
  <si>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</si>
  <si>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</si>
  <si>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</si>
  <si>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</si>
  <si>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</si>
  <si>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</si>
  <si>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</si>
  <si>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</si>
  <si>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</si>
  <si>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</si>
  <si>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</si>
  <si>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</si>
  <si>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</si>
  <si>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</si>
  <si>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</si>
  <si>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</si>
  <si>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</si>
  <si>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</si>
  <si>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</si>
  <si>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</si>
  <si>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</si>
  <si>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</si>
  <si>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</si>
  <si>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</si>
  <si>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</si>
  <si>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</si>
  <si>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</si>
  <si>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</si>
  <si>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</si>
  <si>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</si>
  <si>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</si>
  <si>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</si>
  <si>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</si>
  <si>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</si>
  <si>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</si>
  <si>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</si>
  <si>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</si>
  <si>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</si>
  <si>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</si>
  <si>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</si>
  <si>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</si>
  <si>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</si>
  <si>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</si>
  <si>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</si>
  <si>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</si>
  <si>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</si>
  <si>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</si>
  <si>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</si>
  <si>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</si>
  <si>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</si>
  <si>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</si>
  <si>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</si>
  <si>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</si>
  <si>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</si>
  <si>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</si>
  <si>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</si>
  <si>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</si>
  <si>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</si>
  <si>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</si>
  <si>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</si>
  <si>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</si>
  <si>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</si>
  <si>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</si>
  <si>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</si>
  <si>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</si>
  <si>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</si>
  <si>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</si>
  <si>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</si>
  <si>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</si>
  <si>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</si>
  <si>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</si>
  <si>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</si>
  <si>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</si>
  <si>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</si>
  <si>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</si>
  <si>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</si>
  <si>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</si>
  <si>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</si>
  <si>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</si>
  <si>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</si>
  <si>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</si>
  <si>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</si>
  <si>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</si>
  <si>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</si>
  <si>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</si>
  <si>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</si>
  <si>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</si>
  <si>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</si>
  <si>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</si>
  <si>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</si>
  <si>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</si>
  <si>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</si>
  <si>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</si>
  <si>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</si>
  <si>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</si>
  <si>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</si>
  <si>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</si>
  <si>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</si>
  <si>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</si>
  <si>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</si>
  <si>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</si>
  <si>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</si>
  <si>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</si>
  <si>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</si>
  <si>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</si>
  <si>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</si>
  <si>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</si>
  <si>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</si>
  <si>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</si>
  <si>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</si>
  <si>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</si>
  <si>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</si>
  <si>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</si>
  <si>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</si>
  <si>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</si>
  <si>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</si>
  <si>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</si>
  <si>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</si>
  <si>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</si>
  <si>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</si>
  <si>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</si>
  <si>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</si>
  <si>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</si>
  <si>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</si>
  <si>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</si>
  <si>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</si>
  <si>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</si>
  <si>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</si>
  <si>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</si>
  <si>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</si>
  <si>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</si>
  <si>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</si>
  <si>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</si>
  <si>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</si>
  <si>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</si>
  <si>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</si>
  <si>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</si>
  <si>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</si>
  <si>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</si>
  <si>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</si>
  <si>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</si>
  <si>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</si>
  <si>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</si>
  <si>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</si>
  <si>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</si>
  <si>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</si>
  <si>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</si>
  <si>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</si>
  <si>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</si>
  <si>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</si>
  <si>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</si>
  <si>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</si>
  <si>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</si>
  <si>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</si>
  <si>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</si>
  <si>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</si>
  <si>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</si>
  <si>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</si>
  <si>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</si>
  <si>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</si>
  <si>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</si>
  <si>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</si>
  <si>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</si>
  <si>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</si>
  <si>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</si>
  <si>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</si>
  <si>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</si>
  <si>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</si>
  <si>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</si>
  <si>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</si>
  <si>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</si>
  <si>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</si>
  <si>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</si>
  <si>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</si>
  <si>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</si>
  <si>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</si>
  <si>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</si>
  <si>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</si>
  <si>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</si>
  <si>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</si>
  <si>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</si>
  <si>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</si>
  <si>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</si>
  <si>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</si>
  <si>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</si>
  <si>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</si>
  <si>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</si>
  <si>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</si>
  <si>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</si>
  <si>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</si>
  <si>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</si>
  <si>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</si>
  <si>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</si>
  <si>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</si>
  <si>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</si>
  <si>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</si>
  <si>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</si>
  <si>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</si>
  <si>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</si>
  <si>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</si>
  <si>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</si>
  <si>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</si>
  <si>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</si>
  <si>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</si>
  <si>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</si>
  <si>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</si>
  <si>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</si>
  <si>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</si>
  <si>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</si>
  <si>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</si>
  <si>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</si>
  <si>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</si>
  <si>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</si>
  <si>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</si>
  <si>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</si>
  <si>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</si>
  <si>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</si>
  <si>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</si>
  <si>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</si>
  <si>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</si>
  <si>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</si>
  <si>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</si>
  <si>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</si>
  <si>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</si>
  <si>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</si>
  <si>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</si>
  <si>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</si>
  <si>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</si>
  <si>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</si>
  <si>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</si>
  <si>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</si>
  <si>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</si>
  <si>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</si>
  <si>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</si>
  <si>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</si>
  <si>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</si>
  <si>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</si>
  <si>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</si>
  <si>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</si>
  <si>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</si>
  <si>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</si>
  <si>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</si>
  <si>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</si>
  <si>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</si>
  <si>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</si>
  <si>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</si>
  <si>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</si>
  <si>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</si>
  <si>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</si>
  <si>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</si>
  <si>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</si>
  <si>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</si>
  <si>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</si>
  <si>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</si>
  <si>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</si>
  <si>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</si>
  <si>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</si>
  <si>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</si>
  <si>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</si>
  <si>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</si>
  <si>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</si>
  <si>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</si>
  <si>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</si>
  <si>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</si>
  <si>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</si>
  <si>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</si>
  <si>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</si>
  <si>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</si>
  <si>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</si>
  <si>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</si>
  <si>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</si>
  <si>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</si>
  <si>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</si>
  <si>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</si>
  <si>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</si>
  <si>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</si>
  <si>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</si>
  <si>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</si>
  <si>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</si>
  <si>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</si>
  <si>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</si>
  <si>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</si>
  <si>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</si>
  <si>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</si>
  <si>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</si>
  <si>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</si>
  <si>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</si>
  <si>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</si>
  <si>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</si>
  <si>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</si>
  <si>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</si>
  <si>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</si>
  <si>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</si>
  <si>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</si>
  <si>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</si>
  <si>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</si>
  <si>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</si>
  <si>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</si>
  <si>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</si>
  <si>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</si>
  <si>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</si>
  <si>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</si>
  <si>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</si>
  <si>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</si>
  <si>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</si>
  <si>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</si>
  <si>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</si>
  <si>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</si>
  <si>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</si>
  <si>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</si>
  <si>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</si>
  <si>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</si>
  <si>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</si>
  <si>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</si>
  <si>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</si>
  <si>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</si>
  <si>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</si>
  <si>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</si>
  <si>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</si>
  <si>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</si>
  <si>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</si>
  <si>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</si>
  <si>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</si>
  <si>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</si>
  <si>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</si>
  <si>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</si>
  <si>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</si>
  <si>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</si>
  <si>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</si>
  <si>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</si>
  <si>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</si>
  <si>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</si>
  <si>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</si>
  <si>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</si>
  <si>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</si>
  <si>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</si>
  <si>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</si>
  <si>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</si>
  <si>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</si>
  <si>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</si>
  <si>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</si>
  <si>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</si>
  <si>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</si>
  <si>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</si>
  <si>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</si>
  <si>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</si>
  <si>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</si>
  <si>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</si>
  <si>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</si>
  <si>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</si>
  <si>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</si>
  <si>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</si>
  <si>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</si>
  <si>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</si>
  <si>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</si>
  <si>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</si>
  <si>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</si>
  <si>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</si>
  <si>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</si>
  <si>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</si>
  <si>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</si>
  <si>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</si>
  <si>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</si>
  <si>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</si>
  <si>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</si>
  <si>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</si>
  <si>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</si>
  <si>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</si>
  <si>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</si>
  <si>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</si>
  <si>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</si>
  <si>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</si>
  <si>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</si>
  <si>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</si>
  <si>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</si>
  <si>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</si>
  <si>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</si>
  <si>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</si>
  <si>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</si>
  <si>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</si>
  <si>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</si>
  <si>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</si>
  <si>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</si>
  <si>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</si>
  <si>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</si>
  <si>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</si>
  <si>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</si>
  <si>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</si>
  <si>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</si>
  <si>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</si>
  <si>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</si>
  <si>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</si>
  <si>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</si>
  <si>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</si>
  <si>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</si>
  <si>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</si>
  <si>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</si>
  <si>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</si>
  <si>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</si>
  <si>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</si>
  <si>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</si>
  <si>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</si>
  <si>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</si>
  <si>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</si>
  <si>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</si>
  <si>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</si>
  <si>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</si>
  <si>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</si>
  <si>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</si>
  <si>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</si>
  <si>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</si>
  <si>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</si>
  <si>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</si>
  <si>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</si>
  <si>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</si>
  <si>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</si>
  <si>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</si>
  <si>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</si>
  <si>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</si>
  <si>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</si>
  <si>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</si>
  <si>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</si>
  <si>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</si>
  <si>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</si>
  <si>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</si>
  <si>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</si>
  <si>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</si>
  <si>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</si>
  <si>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</si>
  <si>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</si>
  <si>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</si>
  <si>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</si>
  <si>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</si>
  <si>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</si>
  <si>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</si>
  <si>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</si>
  <si>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</si>
  <si>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</si>
  <si>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</si>
  <si>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</si>
  <si>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</si>
  <si>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</si>
  <si>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</si>
  <si>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</si>
  <si>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</si>
  <si>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</si>
  <si>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</si>
  <si>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</si>
  <si>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</si>
  <si>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</si>
  <si>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</si>
  <si>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</si>
  <si>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</si>
  <si>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</si>
  <si>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</si>
  <si>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</si>
  <si>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</si>
  <si>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</si>
  <si>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</si>
  <si>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</si>
  <si>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</si>
  <si>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</si>
  <si>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</si>
  <si>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</si>
  <si>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</si>
  <si>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</si>
  <si>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</si>
  <si>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</si>
  <si>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</si>
  <si>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</si>
  <si>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</si>
  <si>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</si>
  <si>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</si>
  <si>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</si>
  <si>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</si>
  <si>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</si>
  <si>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</si>
  <si>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</si>
  <si>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</si>
  <si>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</si>
  <si>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</si>
  <si>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</si>
  <si>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</si>
  <si>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</si>
  <si>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</si>
  <si>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</si>
  <si>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</si>
  <si>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</si>
  <si>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</si>
  <si>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</si>
  <si>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</si>
  <si>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</si>
  <si>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</si>
  <si>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</si>
  <si>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</si>
  <si>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</si>
  <si>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</si>
  <si>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</si>
  <si>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</si>
  <si>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</si>
  <si>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</si>
  <si>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</si>
  <si>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</si>
  <si>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</si>
  <si>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</si>
  <si>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</si>
  <si>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</si>
  <si>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</si>
  <si>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</si>
  <si>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</si>
  <si>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</si>
  <si>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</si>
  <si>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</si>
  <si>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</si>
  <si>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</si>
  <si>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</si>
  <si>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</si>
  <si>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</si>
  <si>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</si>
  <si>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</si>
  <si>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</si>
  <si>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</si>
  <si>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</si>
  <si>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</si>
  <si>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</si>
  <si>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</si>
  <si>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</si>
  <si>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</si>
  <si>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</si>
  <si>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</si>
  <si>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</si>
  <si>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</si>
  <si>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</si>
  <si>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</si>
  <si>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</si>
  <si>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</si>
  <si>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</si>
  <si>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</si>
  <si>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</si>
  <si>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</si>
  <si>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</si>
  <si>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</si>
  <si>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</si>
  <si>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</si>
  <si>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</si>
  <si>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</si>
  <si>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</si>
  <si>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</si>
  <si>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</si>
  <si>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</si>
  <si>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</si>
  <si>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</si>
  <si>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</si>
  <si>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</si>
  <si>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</si>
  <si>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</si>
  <si>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</si>
  <si>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</si>
  <si>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</si>
  <si>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</si>
  <si>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</si>
  <si>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</si>
  <si>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</si>
  <si>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</si>
  <si>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</si>
  <si>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</si>
  <si>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</si>
  <si>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</si>
  <si>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</si>
  <si>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</si>
  <si>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</si>
  <si>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</si>
  <si>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</si>
  <si>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</si>
  <si>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</si>
  <si>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</si>
  <si>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</si>
  <si>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</si>
  <si>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</si>
  <si>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</si>
  <si>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</si>
  <si>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</si>
  <si>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</si>
  <si>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</si>
  <si>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</si>
  <si>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</si>
  <si>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</si>
  <si>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</si>
  <si>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</si>
  <si>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</si>
  <si>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</si>
  <si>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</si>
  <si>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</si>
  <si>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</si>
  <si>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</si>
  <si>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</si>
  <si>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</si>
  <si>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</si>
  <si>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</si>
  <si>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</si>
  <si>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</si>
  <si>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</si>
  <si>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</si>
  <si>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</si>
  <si>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</si>
  <si>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</si>
  <si>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</si>
  <si>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</si>
  <si>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</si>
  <si>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</si>
  <si>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</si>
  <si>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</si>
  <si>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</si>
  <si>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</si>
  <si>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</si>
  <si>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</si>
  <si>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</si>
  <si>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</si>
  <si>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</si>
  <si>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</si>
  <si>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</si>
  <si>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</si>
  <si>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</si>
  <si>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</si>
  <si>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</si>
  <si>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</si>
  <si>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</si>
  <si>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</si>
  <si>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</si>
  <si>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</si>
  <si>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</si>
  <si>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</si>
  <si>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</si>
  <si>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</si>
  <si>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</si>
  <si>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</si>
  <si>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</si>
  <si>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</si>
  <si>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</si>
  <si>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</si>
  <si>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</si>
  <si>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</si>
  <si>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</si>
  <si>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</si>
  <si>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</si>
  <si>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</si>
  <si>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</si>
  <si>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</si>
  <si>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</si>
  <si>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</si>
  <si>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</si>
  <si>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</si>
  <si>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</si>
  <si>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</si>
  <si>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</si>
  <si>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</si>
  <si>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</si>
  <si>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</si>
  <si>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</si>
  <si>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</si>
  <si>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</si>
  <si>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</si>
  <si>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</si>
  <si>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</si>
  <si>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</si>
  <si>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</si>
  <si>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</si>
  <si>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</si>
  <si>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</si>
  <si>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</si>
  <si>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</si>
  <si>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</si>
  <si>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</si>
  <si>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</si>
  <si>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</si>
  <si>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</si>
  <si>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</si>
  <si>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</si>
  <si>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</si>
  <si>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</si>
  <si>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</si>
  <si>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</si>
  <si>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</si>
  <si>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</si>
  <si>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</si>
  <si>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</si>
  <si>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</si>
  <si>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</si>
  <si>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</si>
  <si>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</si>
  <si>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</si>
  <si>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</si>
  <si>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</si>
  <si>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</si>
  <si>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</si>
  <si>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</si>
  <si>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</si>
  <si>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</si>
  <si>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</si>
  <si>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</si>
  <si>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</si>
  <si>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</si>
  <si>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</si>
  <si>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</si>
  <si>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</si>
  <si>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</si>
  <si>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</si>
  <si>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</si>
  <si>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</si>
  <si>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</si>
  <si>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</si>
  <si>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</si>
  <si>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</si>
  <si>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</si>
  <si>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</si>
  <si>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</si>
  <si>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</si>
  <si>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</si>
  <si>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</si>
  <si>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</si>
  <si>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</si>
  <si>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</si>
  <si>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</si>
  <si>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</si>
  <si>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</si>
  <si>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</si>
  <si>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</si>
  <si>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</si>
  <si>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</si>
  <si>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</si>
  <si>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</si>
  <si>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</si>
  <si>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</si>
  <si>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</si>
  <si>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</si>
  <si>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</si>
  <si>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</si>
  <si>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</si>
  <si>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</si>
  <si>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</si>
  <si>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</si>
  <si>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</si>
  <si>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</si>
  <si>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</si>
  <si>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</si>
  <si>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</si>
  <si>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</si>
  <si>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</si>
  <si>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</si>
  <si>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</si>
  <si>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</si>
  <si>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</si>
  <si>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</si>
  <si>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</si>
  <si>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</si>
  <si>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</si>
  <si>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</si>
  <si>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</si>
  <si>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</si>
  <si>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</si>
  <si>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</si>
  <si>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</si>
  <si>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</si>
  <si>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</si>
  <si>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</si>
  <si>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</si>
  <si>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</si>
  <si>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</si>
  <si>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</si>
  <si>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</si>
  <si>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</si>
  <si>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</si>
  <si>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</si>
  <si>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</si>
  <si>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</si>
  <si>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</si>
  <si>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</si>
  <si>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</si>
  <si>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</si>
  <si>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</si>
  <si>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</si>
  <si>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</si>
  <si>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</si>
  <si>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</si>
  <si>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</si>
  <si>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</si>
  <si>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</si>
  <si>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</si>
  <si>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</si>
  <si>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</si>
  <si>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</si>
  <si>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</si>
  <si>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</si>
  <si>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</si>
  <si>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</si>
  <si>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</si>
  <si>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</si>
  <si>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</si>
  <si>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</si>
  <si>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</si>
  <si>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</si>
  <si>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</si>
  <si>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</si>
  <si>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</si>
  <si>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</si>
  <si>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</si>
  <si>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</si>
  <si>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</si>
  <si>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</si>
  <si>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</si>
  <si>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</si>
  <si>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</si>
  <si>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</si>
  <si>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</si>
  <si>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</si>
  <si>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</si>
  <si>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</si>
  <si>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</si>
  <si>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</si>
  <si>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</si>
  <si>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</si>
  <si>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</si>
  <si>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</si>
  <si>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</si>
  <si>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</si>
  <si>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</si>
  <si>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</si>
  <si>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</si>
  <si>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</si>
  <si>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</si>
  <si>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</si>
  <si>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</si>
  <si>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</si>
  <si>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</si>
  <si>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</si>
  <si>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</si>
  <si>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</si>
  <si>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</si>
  <si>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</si>
  <si>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</si>
  <si>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</si>
  <si>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</si>
  <si>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</si>
  <si>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</si>
  <si>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</si>
  <si>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</si>
  <si>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</si>
  <si>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</si>
  <si>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</si>
  <si>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</si>
  <si>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</si>
  <si>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</si>
  <si>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</si>
  <si>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</si>
  <si>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</si>
  <si>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</si>
  <si>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</si>
  <si>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</si>
  <si>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</si>
  <si>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</si>
  <si>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</si>
  <si>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</si>
  <si>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</si>
  <si>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</si>
  <si>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</si>
  <si>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</si>
  <si>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</si>
  <si>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</si>
  <si>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</si>
  <si>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</si>
  <si>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</si>
  <si>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</si>
  <si>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</si>
  <si>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</si>
  <si>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</si>
  <si>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</si>
  <si>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</si>
  <si>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</si>
  <si>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</si>
  <si>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</si>
  <si>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</si>
  <si>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</si>
  <si>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</si>
  <si>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</si>
  <si>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</si>
  <si>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</si>
  <si>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</si>
  <si>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</si>
  <si>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</si>
  <si>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</si>
  <si>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</si>
  <si>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</si>
  <si>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</si>
  <si>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</si>
  <si>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</si>
  <si>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</si>
  <si>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</si>
  <si>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</si>
  <si>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</si>
  <si>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</si>
  <si>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</si>
  <si>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</si>
  <si>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</si>
  <si>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</si>
  <si>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</si>
  <si>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</si>
  <si>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</si>
  <si>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</si>
  <si>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</si>
  <si>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</si>
  <si>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</si>
  <si>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</si>
  <si>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</si>
  <si>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</si>
  <si>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</si>
  <si>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</si>
  <si>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</si>
  <si>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</si>
  <si>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</si>
  <si>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</si>
  <si>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</si>
  <si>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</si>
  <si>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</si>
  <si>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</si>
  <si>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</si>
  <si>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</si>
  <si>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</si>
  <si>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</si>
  <si>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</si>
  <si>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</si>
  <si>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</si>
  <si>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</si>
  <si>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</si>
  <si>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</si>
  <si>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</si>
  <si>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</si>
  <si>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</si>
  <si>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</si>
  <si>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</si>
  <si>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</si>
  <si>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</si>
  <si>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</si>
  <si>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</si>
  <si>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</si>
  <si>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</si>
  <si>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</si>
  <si>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</si>
  <si>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</si>
  <si>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</si>
  <si>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</si>
  <si>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</si>
  <si>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</si>
  <si>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</si>
  <si>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</si>
  <si>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</si>
  <si>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</si>
  <si>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</si>
  <si>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</si>
  <si>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</si>
  <si>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</si>
  <si>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</si>
  <si>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</si>
  <si>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</si>
  <si>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</si>
  <si>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</si>
  <si>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</si>
  <si>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</si>
  <si>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</si>
  <si>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</si>
  <si>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</si>
  <si>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</si>
  <si>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</si>
  <si>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</si>
  <si>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</si>
  <si>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</si>
  <si>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</si>
  <si>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</si>
  <si>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</si>
  <si>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</si>
  <si>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</si>
  <si>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</si>
  <si>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</si>
  <si>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</si>
  <si>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</si>
  <si>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</si>
  <si>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</si>
  <si>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</si>
  <si>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</si>
  <si>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</si>
  <si>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</si>
  <si>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</si>
  <si>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</si>
  <si>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</si>
  <si>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</si>
  <si>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</si>
  <si>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</si>
  <si>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</si>
  <si>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</si>
  <si>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</si>
  <si>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</si>
  <si>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</si>
  <si>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</si>
  <si>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</si>
  <si>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</si>
  <si>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</si>
  <si>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</si>
  <si>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</si>
  <si>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</si>
  <si>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</si>
  <si>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</si>
  <si>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</si>
  <si>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</si>
  <si>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</si>
  <si>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</si>
  <si>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</si>
  <si>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</si>
  <si>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</si>
  <si>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</si>
  <si>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</si>
  <si>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</si>
  <si>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</si>
  <si>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</si>
  <si>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</si>
  <si>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</si>
  <si>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</si>
  <si>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</si>
  <si>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</si>
  <si>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</si>
  <si>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</si>
  <si>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</si>
  <si>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</si>
  <si>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</si>
  <si>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</si>
  <si>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</si>
  <si>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</si>
  <si>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</si>
  <si>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</si>
  <si>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</si>
  <si>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</si>
  <si>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</si>
  <si>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</si>
  <si>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</si>
  <si>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</si>
  <si>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</si>
  <si>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</si>
  <si>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</si>
  <si>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</si>
  <si>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</si>
  <si>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</si>
  <si>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</si>
  <si>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</si>
  <si>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</si>
  <si>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</si>
  <si>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</si>
  <si>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</si>
  <si>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</si>
  <si>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</si>
  <si>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</si>
  <si>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</si>
  <si>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</si>
  <si>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</si>
  <si>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</si>
  <si>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</si>
  <si>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</si>
  <si>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</si>
  <si>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</si>
  <si>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</si>
  <si>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</si>
  <si>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</si>
  <si>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</si>
  <si>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</si>
  <si>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</si>
  <si>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</si>
  <si>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</si>
  <si>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</si>
  <si>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</si>
  <si>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</si>
  <si>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</si>
  <si>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</si>
  <si>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</si>
  <si>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</si>
  <si>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</si>
  <si>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</si>
  <si>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</si>
  <si>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</si>
  <si>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</si>
  <si>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</si>
  <si>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</si>
  <si>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</si>
  <si>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</si>
  <si>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</si>
  <si>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</si>
  <si>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</si>
  <si>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</si>
  <si>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</si>
  <si>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</si>
  <si>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</si>
  <si>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</si>
  <si>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</si>
  <si>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</si>
  <si>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</si>
  <si>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</si>
  <si>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</si>
  <si>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</si>
  <si>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</si>
  <si>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</si>
  <si>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</si>
  <si>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</si>
  <si>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</si>
  <si>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</si>
  <si>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</si>
  <si>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</si>
  <si>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</si>
  <si>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</si>
  <si>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</si>
  <si>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</si>
  <si>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</si>
  <si>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</si>
  <si>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</si>
  <si>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</si>
  <si>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</si>
  <si>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</si>
  <si>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</si>
  <si>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</si>
  <si>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</si>
  <si>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</si>
  <si>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</si>
  <si>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</si>
  <si>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</si>
  <si>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</si>
  <si>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</si>
  <si>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</si>
  <si>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</si>
  <si>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</si>
  <si>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</si>
  <si>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</si>
  <si>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</si>
  <si>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</si>
  <si>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</si>
  <si>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</si>
  <si>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</si>
  <si>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</si>
  <si>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</si>
  <si>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</si>
  <si>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</si>
  <si>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</si>
  <si>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</si>
  <si>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</si>
  <si>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</si>
  <si>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</si>
  <si>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</si>
  <si>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</si>
  <si>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</si>
  <si>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</si>
  <si>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</si>
  <si>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</si>
  <si>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</si>
  <si>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</si>
  <si>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</si>
  <si>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</si>
  <si>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</si>
  <si>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</si>
  <si>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</si>
  <si>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</si>
  <si>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</si>
  <si>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</si>
  <si>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</si>
  <si>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</si>
  <si>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</si>
  <si>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</si>
  <si>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</si>
  <si>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</si>
  <si>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</si>
  <si>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</si>
  <si>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</si>
  <si>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</si>
  <si>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</si>
  <si>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</si>
  <si>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</si>
  <si>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</si>
  <si>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</si>
  <si>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</si>
  <si>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</si>
  <si>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</si>
  <si>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</si>
  <si>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</si>
  <si>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</si>
  <si>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</si>
  <si>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</si>
  <si>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</si>
  <si>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</si>
  <si>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</si>
  <si>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</si>
  <si>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</si>
  <si>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</si>
  <si>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</si>
  <si>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</si>
  <si>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</si>
  <si>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</si>
  <si>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</si>
  <si>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</si>
  <si>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</si>
  <si>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</si>
  <si>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</si>
  <si>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</si>
  <si>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</si>
  <si>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</si>
  <si>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</si>
  <si>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</si>
  <si>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</si>
  <si>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</si>
  <si>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</si>
  <si>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</si>
  <si>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</si>
  <si>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</si>
  <si>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</si>
  <si>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</si>
  <si>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</si>
  <si>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</si>
  <si>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</si>
  <si>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</si>
  <si>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</si>
  <si>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</si>
  <si>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</si>
  <si>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</si>
  <si>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</si>
  <si>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</si>
  <si>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</si>
  <si>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</si>
  <si>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</si>
  <si>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</si>
  <si>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</si>
  <si>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</si>
  <si>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</si>
  <si>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</si>
  <si>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</si>
  <si>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</si>
  <si>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</si>
  <si>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</si>
  <si>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</si>
  <si>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</si>
  <si>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</si>
  <si>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</si>
  <si>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</si>
  <si>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</si>
  <si>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</si>
  <si>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</si>
  <si>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</si>
  <si>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</si>
  <si>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</si>
  <si>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</si>
  <si>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</si>
  <si>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</si>
  <si>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</si>
  <si>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</si>
  <si>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</si>
  <si>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</si>
  <si>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</si>
  <si>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</si>
  <si>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</si>
  <si>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</si>
  <si>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</si>
  <si>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</si>
  <si>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</si>
  <si>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</si>
  <si>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</si>
  <si>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</si>
  <si>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</si>
  <si>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</si>
  <si>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</si>
  <si>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</si>
  <si>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</si>
  <si>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</si>
  <si>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</si>
  <si>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</si>
  <si>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</si>
  <si>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</si>
  <si>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</si>
  <si>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</si>
  <si>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</si>
  <si>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</si>
  <si>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</si>
  <si>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</si>
  <si>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</si>
  <si>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</si>
  <si>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</si>
  <si>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</si>
  <si>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</si>
  <si>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</si>
  <si>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</si>
  <si>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</si>
  <si>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</si>
  <si>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</si>
  <si>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</si>
  <si>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</si>
  <si>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</si>
  <si>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</si>
  <si>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</si>
  <si>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</si>
  <si>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</si>
  <si>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</si>
  <si>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</si>
  <si>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</si>
  <si>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</si>
  <si>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</si>
  <si>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</si>
  <si>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</si>
  <si>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</si>
  <si>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</si>
  <si>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</si>
  <si>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</si>
  <si>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</si>
  <si>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</si>
  <si>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</si>
  <si>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</si>
  <si>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</si>
  <si>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</si>
  <si>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</si>
  <si>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</si>
  <si>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</si>
  <si>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</si>
  <si>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</si>
  <si>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</si>
  <si>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</si>
  <si>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</si>
  <si>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</si>
  <si>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</si>
  <si>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</si>
  <si>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</si>
  <si>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</si>
  <si>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</si>
  <si>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</si>
  <si>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</si>
  <si>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</si>
  <si>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</si>
  <si>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</si>
  <si>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</si>
  <si>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</si>
  <si>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</si>
  <si>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</si>
  <si>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</si>
  <si>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</si>
  <si>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</si>
  <si>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</si>
  <si>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</si>
  <si>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</si>
  <si>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</si>
  <si>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</si>
  <si>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</si>
  <si>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</si>
  <si>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</si>
  <si>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</si>
  <si>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</si>
  <si>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</si>
  <si>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</si>
  <si>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</si>
  <si>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</si>
  <si>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</si>
  <si>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</si>
  <si>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</si>
  <si>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</si>
  <si>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</si>
  <si>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</si>
  <si>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</si>
  <si>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</si>
  <si>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</si>
  <si>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</si>
  <si>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</si>
  <si>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</si>
  <si>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</si>
  <si>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</si>
  <si>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</si>
  <si>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</si>
  <si>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</si>
  <si>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</si>
  <si>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</si>
  <si>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</si>
  <si>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</si>
  <si>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</si>
  <si>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</si>
  <si>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</si>
  <si>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</si>
  <si>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</si>
  <si>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</si>
  <si>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</si>
  <si>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</si>
  <si>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</si>
  <si>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</si>
  <si>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</si>
  <si>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</si>
  <si>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</si>
  <si>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</si>
  <si>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</si>
  <si>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</si>
  <si>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</si>
  <si>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</si>
  <si>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</si>
  <si>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</si>
  <si>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</si>
  <si>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</si>
  <si>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</si>
  <si>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</si>
  <si>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</si>
  <si>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</si>
  <si>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</si>
  <si>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</si>
  <si>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</si>
  <si>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</si>
  <si>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</si>
  <si>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</si>
  <si>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</si>
  <si>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</si>
  <si>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</si>
  <si>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</si>
  <si>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</si>
  <si>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</si>
  <si>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</si>
  <si>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</si>
  <si>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</si>
  <si>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</si>
  <si>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</si>
  <si>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</si>
  <si>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</si>
  <si>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</si>
  <si>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</si>
  <si>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</si>
  <si>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</si>
  <si>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</si>
  <si>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</si>
  <si>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</si>
  <si>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</si>
  <si>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</si>
  <si>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</si>
  <si>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</si>
  <si>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</si>
  <si>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</si>
  <si>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</si>
  <si>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</si>
  <si>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</si>
  <si>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</si>
  <si>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</si>
  <si>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</si>
  <si>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</si>
  <si>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</si>
  <si>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</si>
  <si>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</si>
  <si>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</si>
  <si>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</si>
  <si>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</si>
  <si>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</si>
  <si>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</si>
  <si>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</si>
  <si>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</si>
  <si>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</si>
  <si>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</si>
  <si>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</si>
  <si>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</si>
  <si>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</si>
  <si>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</si>
  <si>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</si>
  <si>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</si>
  <si>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</si>
  <si>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</si>
  <si>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</si>
  <si>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</si>
  <si>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</si>
  <si>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</si>
  <si>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</si>
  <si>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</si>
  <si>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</si>
  <si>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</si>
  <si>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</si>
  <si>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</si>
  <si>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</si>
  <si>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</si>
  <si>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</si>
  <si>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</si>
  <si>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</si>
  <si>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</si>
  <si>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</si>
  <si>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</si>
  <si>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</si>
  <si>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</si>
  <si>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</si>
  <si>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</si>
  <si>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</si>
  <si>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</si>
  <si>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</si>
  <si>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</si>
  <si>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</si>
  <si>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</si>
  <si>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</si>
  <si>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</si>
  <si>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</si>
  <si>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</si>
  <si>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</si>
  <si>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</si>
  <si>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</si>
  <si>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</si>
  <si>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</si>
  <si>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</si>
  <si>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</si>
  <si>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</si>
  <si>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</si>
  <si>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</si>
  <si>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</si>
  <si>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</si>
  <si>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</si>
  <si>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</si>
  <si>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</si>
  <si>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</si>
  <si>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</si>
  <si>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</si>
  <si>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</si>
  <si>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</si>
  <si>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</si>
  <si>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</si>
  <si>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</si>
  <si>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</si>
  <si>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</si>
  <si>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</si>
  <si>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</si>
  <si>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</si>
  <si>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</si>
  <si>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</si>
  <si>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</si>
  <si>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</si>
  <si>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</si>
  <si>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</si>
  <si>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</si>
  <si>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</si>
  <si>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</si>
  <si>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</si>
  <si>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</si>
  <si>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</si>
  <si>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</si>
  <si>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</si>
  <si>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</si>
  <si>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</si>
  <si>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</si>
  <si>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</si>
  <si>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</si>
  <si>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</si>
  <si>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</si>
  <si>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</si>
  <si>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</si>
  <si>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</si>
  <si>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</si>
  <si>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</si>
  <si>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</si>
  <si>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</si>
  <si>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</si>
  <si>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</si>
  <si>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</si>
  <si>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</si>
  <si>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</si>
  <si>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</si>
  <si>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</si>
  <si>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</si>
  <si>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</si>
  <si>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</si>
  <si>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</si>
  <si>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</si>
  <si>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</si>
  <si>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</si>
  <si>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</si>
  <si>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</si>
  <si>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</si>
  <si>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</si>
  <si>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</si>
  <si>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</si>
  <si>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</si>
  <si>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</si>
  <si>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</si>
  <si>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</si>
  <si>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</si>
  <si>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</si>
  <si>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</si>
  <si>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</si>
  <si>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</si>
  <si>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</si>
  <si>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</si>
  <si>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</si>
  <si>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</si>
  <si>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</si>
  <si>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</si>
  <si>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</si>
  <si>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</si>
  <si>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</si>
  <si>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</si>
  <si>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</si>
  <si>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</si>
  <si>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</si>
  <si>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</si>
  <si>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</si>
  <si>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</si>
  <si>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</si>
  <si>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</si>
  <si>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</si>
  <si>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</si>
  <si>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</si>
  <si>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</si>
  <si>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</si>
  <si>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</si>
  <si>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</si>
  <si>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</si>
  <si>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</si>
  <si>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</si>
  <si>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</si>
  <si>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</si>
  <si>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</si>
  <si>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</si>
  <si>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</si>
  <si>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</si>
  <si>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</si>
  <si>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</si>
  <si>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</si>
  <si>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</si>
  <si>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</si>
  <si>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</si>
  <si>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</si>
  <si>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</si>
  <si>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</si>
  <si>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</si>
  <si>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</si>
  <si>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</si>
  <si>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</si>
  <si>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</si>
  <si>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</si>
  <si>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</si>
  <si>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</si>
  <si>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</si>
  <si>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</si>
  <si>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</si>
  <si>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</si>
  <si>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</si>
  <si>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</si>
  <si>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</si>
  <si>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</si>
  <si>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</si>
  <si>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</si>
  <si>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</si>
  <si>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</si>
  <si>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</si>
  <si>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</si>
  <si>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</si>
  <si>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</si>
  <si>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</si>
  <si>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</si>
  <si>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</si>
  <si>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</si>
  <si>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</si>
  <si>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</si>
  <si>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</si>
  <si>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</si>
  <si>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</si>
  <si>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</si>
  <si>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</si>
  <si>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</si>
  <si>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</si>
  <si>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</si>
  <si>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</si>
  <si>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</si>
  <si>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</si>
  <si>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</si>
  <si>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</si>
  <si>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</si>
  <si>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</si>
  <si>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</si>
  <si>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</si>
  <si>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</si>
  <si>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</si>
  <si>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</si>
  <si>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</si>
  <si>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</si>
  <si>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</si>
  <si>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</si>
  <si>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</si>
  <si>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</si>
  <si>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</si>
  <si>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</si>
  <si>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</si>
  <si>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</si>
  <si>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</si>
  <si>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</si>
  <si>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</si>
  <si>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</si>
  <si>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</si>
  <si>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</si>
  <si>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</si>
  <si>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</si>
  <si>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</si>
  <si>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</si>
  <si>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</si>
  <si>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</si>
  <si>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</si>
  <si>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</si>
  <si>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</si>
  <si>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</si>
  <si>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</si>
  <si>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</si>
  <si>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</si>
  <si>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</si>
  <si>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</si>
  <si>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</si>
  <si>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</si>
  <si>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</si>
  <si>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</si>
  <si>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</si>
  <si>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</si>
  <si>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</si>
  <si>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</si>
  <si>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</si>
  <si>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</si>
  <si>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</si>
  <si>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</si>
  <si>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</si>
  <si>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</si>
  <si>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</si>
  <si>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</si>
  <si>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</si>
  <si>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</si>
  <si>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</si>
  <si>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</si>
  <si>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</si>
  <si>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</si>
  <si>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</si>
  <si>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</si>
  <si>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</si>
  <si>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</si>
  <si>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</si>
  <si>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</si>
  <si>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</si>
  <si>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</si>
  <si>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</si>
  <si>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</si>
  <si>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</si>
  <si>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</si>
  <si>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</si>
  <si>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</si>
  <si>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</si>
  <si>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</si>
  <si>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</si>
  <si>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</si>
  <si>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</si>
  <si>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</si>
  <si>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</si>
  <si>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</si>
  <si>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</si>
  <si>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</si>
  <si>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</si>
  <si>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</si>
  <si>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</si>
  <si>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</si>
  <si>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</si>
  <si>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</si>
  <si>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</si>
  <si>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</si>
  <si>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</si>
  <si>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</si>
  <si>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</si>
  <si>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</si>
  <si>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</si>
  <si>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</si>
  <si>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</si>
  <si>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</si>
  <si>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</si>
  <si>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</si>
  <si>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</si>
  <si>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</si>
  <si>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</si>
  <si>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</si>
  <si>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</si>
  <si>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</si>
  <si>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</si>
  <si>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</si>
  <si>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</si>
  <si>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</si>
  <si>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</si>
  <si>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</si>
  <si>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</si>
  <si>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</si>
  <si>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</si>
  <si>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</si>
  <si>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</si>
  <si>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</si>
  <si>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</si>
  <si>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</si>
  <si>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</si>
  <si>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</si>
  <si>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</si>
  <si>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</si>
  <si>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</si>
  <si>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</si>
  <si>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</si>
  <si>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</si>
  <si>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</si>
  <si>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</si>
  <si>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</si>
  <si>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</si>
  <si>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</si>
  <si>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</si>
  <si>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</si>
  <si>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</si>
  <si>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</si>
  <si>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</si>
  <si>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</si>
  <si>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</si>
  <si>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</si>
  <si>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</si>
  <si>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</si>
  <si>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</si>
  <si>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</si>
  <si>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</si>
  <si>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</si>
  <si>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</si>
  <si>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</si>
  <si>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</si>
  <si>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</si>
  <si>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</si>
  <si>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</si>
  <si>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</si>
  <si>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</si>
  <si>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</si>
  <si>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</si>
  <si>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</si>
  <si>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</si>
  <si>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</si>
  <si>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</si>
  <si>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</si>
  <si>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</si>
  <si>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</si>
  <si>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</si>
  <si>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</si>
  <si>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</si>
  <si>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</si>
  <si>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</si>
  <si>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</si>
  <si>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</si>
  <si>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</si>
  <si>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</si>
  <si>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</si>
  <si>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</si>
  <si>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</si>
  <si>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</si>
  <si>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</si>
  <si>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</si>
  <si>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</si>
  <si>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</si>
  <si>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</si>
  <si>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</si>
  <si>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</si>
  <si>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</si>
  <si>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</si>
  <si>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</si>
  <si>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</si>
  <si>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</si>
  <si>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</si>
  <si>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</si>
  <si>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</si>
  <si>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</si>
  <si>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</si>
  <si>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</si>
  <si>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</si>
  <si>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</si>
  <si>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</si>
  <si>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</si>
  <si>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</si>
  <si>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</si>
  <si>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</si>
  <si>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</si>
  <si>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</si>
  <si>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</si>
  <si>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</si>
  <si>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</si>
  <si>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</si>
  <si>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</si>
  <si>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</si>
  <si>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</si>
  <si>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</si>
  <si>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</si>
  <si>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</si>
  <si>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</si>
  <si>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</si>
  <si>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</si>
  <si>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</si>
  <si>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</si>
  <si>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</si>
  <si>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</si>
  <si>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</si>
  <si>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</si>
  <si>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</si>
  <si>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</si>
  <si>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</si>
  <si>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</si>
  <si>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</si>
  <si>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</si>
  <si>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</si>
  <si>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</si>
  <si>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</si>
  <si>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</si>
  <si>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</si>
  <si>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</si>
  <si>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</si>
  <si>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</si>
  <si>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</si>
  <si>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</si>
  <si>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</si>
  <si>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</si>
  <si>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</si>
  <si>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</si>
  <si>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</si>
  <si>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</si>
  <si>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</si>
  <si>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</si>
  <si>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</si>
  <si>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</si>
  <si>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</si>
  <si>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</si>
  <si>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</si>
  <si>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</si>
  <si>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</si>
  <si>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</si>
  <si>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</si>
  <si>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</si>
  <si>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</si>
  <si>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</si>
  <si>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</si>
  <si>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</si>
  <si>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</si>
  <si>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</si>
  <si>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</si>
  <si>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</si>
  <si>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</si>
  <si>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</si>
  <si>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</si>
  <si>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</si>
  <si>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</si>
  <si>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</si>
  <si>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</si>
  <si>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</si>
  <si>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</si>
  <si>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</si>
  <si>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</si>
  <si>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</si>
  <si>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</si>
  <si>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</si>
  <si>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</si>
  <si>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</si>
  <si>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</si>
  <si>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</si>
  <si>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</si>
  <si>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</si>
  <si>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</si>
  <si>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</si>
  <si>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</si>
  <si>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</si>
  <si>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</si>
  <si>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</si>
  <si>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</si>
  <si>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</si>
  <si>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</si>
  <si>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</si>
  <si>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</si>
  <si>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</si>
  <si>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</si>
  <si>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</si>
  <si>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</si>
  <si>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</si>
  <si>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</si>
  <si>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</si>
  <si>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</si>
  <si>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</si>
  <si>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</si>
  <si>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</si>
  <si>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</si>
  <si>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</si>
  <si>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</si>
  <si>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</si>
  <si>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</si>
  <si>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</si>
  <si>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</si>
  <si>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</si>
  <si>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</si>
  <si>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</si>
  <si>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</si>
  <si>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</si>
  <si>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</si>
  <si>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</si>
  <si>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</si>
  <si>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</si>
  <si>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</si>
  <si>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</si>
  <si>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</si>
  <si>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</si>
  <si>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</si>
  <si>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</si>
  <si>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</si>
  <si>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</si>
  <si>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</si>
  <si>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</si>
  <si>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</si>
  <si>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</si>
  <si>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</si>
  <si>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</si>
  <si>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</si>
  <si>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</si>
  <si>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</si>
  <si>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</si>
  <si>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</si>
  <si>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</si>
  <si>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</si>
  <si>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</si>
  <si>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</si>
  <si>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</si>
  <si>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</si>
  <si>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</si>
  <si>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</si>
  <si>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</si>
  <si>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</si>
  <si>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</si>
  <si>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</si>
  <si>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</si>
  <si>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</si>
  <si>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</si>
  <si>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</si>
  <si>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</si>
  <si>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</si>
  <si>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</si>
  <si>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</si>
  <si>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</si>
  <si>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</si>
  <si>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</si>
  <si>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</si>
  <si>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</si>
  <si>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</si>
  <si>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</si>
  <si>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</si>
  <si>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</si>
  <si>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</si>
  <si>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</si>
  <si>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</si>
  <si>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</si>
  <si>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</si>
  <si>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</si>
  <si>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</si>
  <si>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</si>
  <si>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</si>
  <si>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</si>
  <si>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</si>
  <si>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</si>
  <si>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</si>
  <si>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</si>
  <si>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</si>
  <si>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</si>
  <si>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</si>
  <si>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</si>
  <si>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</si>
  <si>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</si>
  <si>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</si>
  <si>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</si>
  <si>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</si>
  <si>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</si>
  <si>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</si>
  <si>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</si>
  <si>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</si>
  <si>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</si>
  <si>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</si>
  <si>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</si>
  <si>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</si>
  <si>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</si>
  <si>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</si>
  <si>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</si>
  <si>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</si>
  <si>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</si>
  <si>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</si>
  <si>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</si>
  <si>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</si>
  <si>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</si>
  <si>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</si>
  <si>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</si>
  <si>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</si>
  <si>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</si>
  <si>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</si>
  <si>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</si>
  <si>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</si>
  <si>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</si>
  <si>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</si>
  <si>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</si>
  <si>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</si>
  <si>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</si>
  <si>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</si>
  <si>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</si>
  <si>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</si>
  <si>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</si>
  <si>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</si>
  <si>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</si>
  <si>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</si>
  <si>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</si>
  <si>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</si>
  <si>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</si>
  <si>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</si>
  <si>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</si>
  <si>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</si>
  <si>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</si>
  <si>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</si>
  <si>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</si>
  <si>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</si>
  <si>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</si>
  <si>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</si>
  <si>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</si>
  <si>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</si>
  <si>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</si>
  <si>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</si>
  <si>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</si>
  <si>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</si>
  <si>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</si>
  <si>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</si>
  <si>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</si>
  <si>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</si>
  <si>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</si>
  <si>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</si>
  <si>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</si>
  <si>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</si>
  <si>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</si>
  <si>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</si>
  <si>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</si>
  <si>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</si>
  <si>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</si>
  <si>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</si>
  <si>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</si>
  <si>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</si>
  <si>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</si>
  <si>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</si>
  <si>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</si>
  <si>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</si>
  <si>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</si>
  <si>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</si>
  <si>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</si>
  <si>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</si>
  <si>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</si>
  <si>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</si>
  <si>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</si>
  <si>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</si>
  <si>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</si>
  <si>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</si>
  <si>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</si>
  <si>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</si>
  <si>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</si>
  <si>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</si>
  <si>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</si>
  <si>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</si>
  <si>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</si>
  <si>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</si>
  <si>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</si>
  <si>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</si>
  <si>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</si>
  <si>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</si>
  <si>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</si>
  <si>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</si>
  <si>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</si>
  <si>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</si>
  <si>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</si>
  <si>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</si>
  <si>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</si>
  <si>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</si>
  <si>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</si>
  <si>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</si>
  <si>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</si>
  <si>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</si>
  <si>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</si>
  <si>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</si>
  <si>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</si>
  <si>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</si>
  <si>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</si>
  <si>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</si>
  <si>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</si>
  <si>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</si>
  <si>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</si>
  <si>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</si>
  <si>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</si>
  <si>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</si>
  <si>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</si>
  <si>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</si>
  <si>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</si>
  <si>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</si>
  <si>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</si>
  <si>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</si>
  <si>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</si>
  <si>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</si>
  <si>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</si>
  <si>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</si>
  <si>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</si>
  <si>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</si>
  <si>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</si>
  <si>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</si>
  <si>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</si>
  <si>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</si>
  <si>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</si>
  <si>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</si>
  <si>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</si>
  <si>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</si>
  <si>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</si>
  <si>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</si>
  <si>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</si>
  <si>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</si>
  <si>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</si>
  <si>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</si>
  <si>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</si>
  <si>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</si>
  <si>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</si>
  <si>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</si>
  <si>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</si>
  <si>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</si>
  <si>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</si>
  <si>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</si>
  <si>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</si>
  <si>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</si>
  <si>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</si>
  <si>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</si>
  <si>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</si>
  <si>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</si>
  <si>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</si>
  <si>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</si>
  <si>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</si>
  <si>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</si>
  <si>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</si>
  <si>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</si>
  <si>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</si>
  <si>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</si>
  <si>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</si>
  <si>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</si>
  <si>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</si>
  <si>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</si>
  <si>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</si>
  <si>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</si>
  <si>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</si>
  <si>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</si>
  <si>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</si>
  <si>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</si>
  <si>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</si>
  <si>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</si>
  <si>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</si>
  <si>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</si>
  <si>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</si>
  <si>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</si>
  <si>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</si>
  <si>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</si>
  <si>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</si>
  <si>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</si>
  <si>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</si>
  <si>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</si>
  <si>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</si>
  <si>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</si>
  <si>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</si>
  <si>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</si>
  <si>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</si>
  <si>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</si>
  <si>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</si>
  <si>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</si>
  <si>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</si>
  <si>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</si>
  <si>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</si>
  <si>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</si>
  <si>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</si>
  <si>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</si>
  <si>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</si>
  <si>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</si>
  <si>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</si>
  <si>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</si>
  <si>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</si>
  <si>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</si>
  <si>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</si>
  <si>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</si>
  <si>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</si>
  <si>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</si>
  <si>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</si>
  <si>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</si>
  <si>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</si>
  <si>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</si>
  <si>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</si>
  <si>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</si>
  <si>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</si>
  <si>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</si>
  <si>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</si>
  <si>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</si>
  <si>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</si>
  <si>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</si>
  <si>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</si>
  <si>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</si>
  <si>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</si>
  <si>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</si>
  <si>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</si>
  <si>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</si>
  <si>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</si>
  <si>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</si>
  <si>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</si>
  <si>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</si>
  <si>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</si>
  <si>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</si>
  <si>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</si>
  <si>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</si>
  <si>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</si>
  <si>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</si>
  <si>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</si>
  <si>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</si>
  <si>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</si>
  <si>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</si>
  <si>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</si>
  <si>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</si>
  <si>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</si>
  <si>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</si>
  <si>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</si>
  <si>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</si>
  <si>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</si>
  <si>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</si>
  <si>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</si>
  <si>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</si>
  <si>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</si>
  <si>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</si>
  <si>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</si>
  <si>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</si>
  <si>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</si>
  <si>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</si>
  <si>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</si>
  <si>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</si>
  <si>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</si>
  <si>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</si>
  <si>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</si>
  <si>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</si>
  <si>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</si>
  <si>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</si>
  <si>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</si>
  <si>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</si>
  <si>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</si>
  <si>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</si>
  <si>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</si>
  <si>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</si>
  <si>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</si>
  <si>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</si>
  <si>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</si>
  <si>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</si>
  <si>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</si>
  <si>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</si>
  <si>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</si>
  <si>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</si>
  <si>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</si>
  <si>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</si>
  <si>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</si>
  <si>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</si>
  <si>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</si>
  <si>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</si>
  <si>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</si>
  <si>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</si>
  <si>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</si>
  <si>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</si>
  <si>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</si>
  <si>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</si>
  <si>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</si>
  <si>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</si>
  <si>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</si>
  <si>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</si>
  <si>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</si>
  <si>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</si>
  <si>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</si>
  <si>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</si>
  <si>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</si>
  <si>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</si>
  <si>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</si>
  <si>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</si>
  <si>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</si>
  <si>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</si>
  <si>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</si>
  <si>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</si>
  <si>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</si>
  <si>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</si>
  <si>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</si>
  <si>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</si>
  <si>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</si>
  <si>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</si>
  <si>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</si>
  <si>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</si>
  <si>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</si>
  <si>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</si>
  <si>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</si>
  <si>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</si>
  <si>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</si>
  <si>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</si>
  <si>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</si>
  <si>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</si>
  <si>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</si>
  <si>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</si>
  <si>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</si>
  <si>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</si>
  <si>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</si>
  <si>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</si>
  <si>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</si>
  <si>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</si>
  <si>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</si>
  <si>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</si>
  <si>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</si>
  <si>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</si>
  <si>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</si>
  <si>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</si>
  <si>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</si>
  <si>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</si>
  <si>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</si>
  <si>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</si>
  <si>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</si>
  <si>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</si>
  <si>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</si>
  <si>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</si>
  <si>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</si>
  <si>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</si>
  <si>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</si>
  <si>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</si>
  <si>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</si>
  <si>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</si>
  <si>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</si>
  <si>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</si>
  <si>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</si>
  <si>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</si>
  <si>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</si>
  <si>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</si>
  <si>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</si>
  <si>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</si>
  <si>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</si>
  <si>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</si>
  <si>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</si>
  <si>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</si>
  <si>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</si>
  <si>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</si>
  <si>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</si>
  <si>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</si>
  <si>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</si>
  <si>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</si>
  <si>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</si>
  <si>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</si>
  <si>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</si>
  <si>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</si>
  <si>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</si>
  <si>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</si>
  <si>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</si>
  <si>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</si>
  <si>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</si>
  <si>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</si>
  <si>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</si>
  <si>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</si>
  <si>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</si>
  <si>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</si>
  <si>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</si>
  <si>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</si>
  <si>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</si>
  <si>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</si>
  <si>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</si>
  <si>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</si>
  <si>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</si>
  <si>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</si>
  <si>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</si>
  <si>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</si>
  <si>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</si>
  <si>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</si>
  <si>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</si>
  <si>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</si>
  <si>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</si>
  <si>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</si>
  <si>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</si>
  <si>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</si>
  <si>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</si>
  <si>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</si>
  <si>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</si>
  <si>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</si>
  <si>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</si>
  <si>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</si>
  <si>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</si>
  <si>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</si>
  <si>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</si>
  <si>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</si>
  <si>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</si>
  <si>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</si>
  <si>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</si>
  <si>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</si>
  <si>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</si>
  <si>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</si>
  <si>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</si>
  <si>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</si>
  <si>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</si>
  <si>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</si>
  <si>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</si>
  <si>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</si>
  <si>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</si>
  <si>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</si>
  <si>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</si>
  <si>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</si>
  <si>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</si>
  <si>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</si>
  <si>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</si>
  <si>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</si>
  <si>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</si>
  <si>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</si>
  <si>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</si>
  <si>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</si>
  <si>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</si>
  <si>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</si>
  <si>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</si>
  <si>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</si>
  <si>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</si>
  <si>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</si>
  <si>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</si>
  <si>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</si>
  <si>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</si>
  <si>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</si>
  <si>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</si>
  <si>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</si>
  <si>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</si>
  <si>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</si>
  <si>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</si>
  <si>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</si>
  <si>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</si>
  <si>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</si>
  <si>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</si>
  <si>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</si>
  <si>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</si>
  <si>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</si>
  <si>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</si>
  <si>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</si>
  <si>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</si>
  <si>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</si>
  <si>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</si>
  <si>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</si>
  <si>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</si>
  <si>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</si>
  <si>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</si>
  <si>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</si>
  <si>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</si>
  <si>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</si>
  <si>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</si>
  <si>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</si>
  <si>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</si>
  <si>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</si>
  <si>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</si>
  <si>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</si>
  <si>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</si>
  <si>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</si>
  <si>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</si>
  <si>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</si>
  <si>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</si>
  <si>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</si>
  <si>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</si>
  <si>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</si>
  <si>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</si>
  <si>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</si>
  <si>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</si>
  <si>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</si>
  <si>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</si>
  <si>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</si>
  <si>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</si>
  <si>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</si>
  <si>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</si>
  <si>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</si>
  <si>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</si>
  <si>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</si>
  <si>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</si>
  <si>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</si>
  <si>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</si>
  <si>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</si>
  <si>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</si>
  <si>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</si>
  <si>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</si>
  <si>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</si>
  <si>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</si>
  <si>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</si>
  <si>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</si>
  <si>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</si>
  <si>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</si>
  <si>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</si>
  <si>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</si>
  <si>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</si>
  <si>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</si>
  <si>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</si>
  <si>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</si>
  <si>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</si>
  <si>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</si>
  <si>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</si>
  <si>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</si>
  <si>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</si>
  <si>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</si>
  <si>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</si>
  <si>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</si>
  <si>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</si>
  <si>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</si>
  <si>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</si>
  <si>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</si>
  <si>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</si>
  <si>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</si>
  <si>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</si>
  <si>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</si>
  <si>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</si>
  <si>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</si>
  <si>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</si>
  <si>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</si>
  <si>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</si>
  <si>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</si>
  <si>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</si>
  <si>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</si>
  <si>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</si>
  <si>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</si>
  <si>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</si>
  <si>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</si>
  <si>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</si>
  <si>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</si>
  <si>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</si>
  <si>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</si>
  <si>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</si>
  <si>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</si>
  <si>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</si>
  <si>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</si>
  <si>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</si>
  <si>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</si>
  <si>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</si>
  <si>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</si>
  <si>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</si>
  <si>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</si>
  <si>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</si>
  <si>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</si>
  <si>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</si>
  <si>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</si>
  <si>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</si>
  <si>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</si>
  <si>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</si>
  <si>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</si>
  <si>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</si>
  <si>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</si>
  <si>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</si>
  <si>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</si>
  <si>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</si>
  <si>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</si>
  <si>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</si>
  <si>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</si>
  <si>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</si>
  <si>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</si>
  <si>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</si>
  <si>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</si>
  <si>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</si>
  <si>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</si>
  <si>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</si>
  <si>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</si>
  <si>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</si>
  <si>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</si>
  <si>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</si>
  <si>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</si>
  <si>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</si>
  <si>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</si>
  <si>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</si>
  <si>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</si>
  <si>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</si>
  <si>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</si>
  <si>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</si>
  <si>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</si>
  <si>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</si>
  <si>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</si>
  <si>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</si>
  <si>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</si>
  <si>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</si>
  <si>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</si>
  <si>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</si>
  <si>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</si>
  <si>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</si>
  <si>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</si>
  <si>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</si>
  <si>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</si>
  <si>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</si>
  <si>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</si>
  <si>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</si>
  <si>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</si>
  <si>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</si>
  <si>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</si>
  <si>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</si>
  <si>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</si>
  <si>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</si>
  <si>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</si>
  <si>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</si>
  <si>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</si>
  <si>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</si>
  <si>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</si>
  <si>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</si>
  <si>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</si>
  <si>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</si>
  <si>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</si>
  <si>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</si>
  <si>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</si>
  <si>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</si>
  <si>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</si>
  <si>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</si>
  <si>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</si>
  <si>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</si>
  <si>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</si>
  <si>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</si>
  <si>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</si>
  <si>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</si>
  <si>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</si>
  <si>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</si>
  <si>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</si>
  <si>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</si>
  <si>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</si>
  <si>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</si>
  <si>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</si>
  <si>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</si>
  <si>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</si>
  <si>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</si>
  <si>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</si>
  <si>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</si>
  <si>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</si>
  <si>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</si>
  <si>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</si>
  <si>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</si>
  <si>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</si>
  <si>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</si>
  <si>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</si>
  <si>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</si>
  <si>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</si>
  <si>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</si>
  <si>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</si>
  <si>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</si>
  <si>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</si>
  <si>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</si>
  <si>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</si>
  <si>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</si>
  <si>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</si>
  <si>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</si>
  <si>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</si>
  <si>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</si>
  <si>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</si>
  <si>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</si>
  <si>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</si>
  <si>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</si>
  <si>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</si>
  <si>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</si>
  <si>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</si>
  <si>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</si>
  <si>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</si>
  <si>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</si>
  <si>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</si>
  <si>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</si>
  <si>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</si>
  <si>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</si>
  <si>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</si>
  <si>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</si>
  <si>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</si>
  <si>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</si>
  <si>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</si>
  <si>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</si>
  <si>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</si>
  <si>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</si>
  <si>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</si>
  <si>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</si>
  <si>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</si>
  <si>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</si>
  <si>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</si>
  <si>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</si>
  <si>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</si>
  <si>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</si>
  <si>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</si>
  <si>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</si>
  <si>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</si>
  <si>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</si>
  <si>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</si>
  <si>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</si>
  <si>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</si>
  <si>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</si>
  <si>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</si>
  <si>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</si>
  <si>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</si>
  <si>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</si>
  <si>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</si>
  <si>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</si>
  <si>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</si>
  <si>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</si>
  <si>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</si>
  <si>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</si>
  <si>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</si>
  <si>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</si>
  <si>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</si>
  <si>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</si>
  <si>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</si>
  <si>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</si>
  <si>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</si>
  <si>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</si>
  <si>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</si>
  <si>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</si>
  <si>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</si>
  <si>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</si>
  <si>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</si>
  <si>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</si>
  <si>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</si>
  <si>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</si>
  <si>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</si>
  <si>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</si>
  <si>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</si>
  <si>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</si>
  <si>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</si>
  <si>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</si>
  <si>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</si>
  <si>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</si>
  <si>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</si>
  <si>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</si>
  <si>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</si>
  <si>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</si>
  <si>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</si>
  <si>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</si>
  <si>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</si>
  <si>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</si>
  <si>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</si>
  <si>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</si>
  <si>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</si>
  <si>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</si>
  <si>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</si>
  <si>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</si>
  <si>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</si>
  <si>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</si>
  <si>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</si>
  <si>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</si>
  <si>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</si>
  <si>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</si>
  <si>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</si>
  <si>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</si>
  <si>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</si>
  <si>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</si>
  <si>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</si>
  <si>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</si>
  <si>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</si>
  <si>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</si>
  <si>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</si>
  <si>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</si>
  <si>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</si>
  <si>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</si>
  <si>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</si>
  <si>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</si>
  <si>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</si>
  <si>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</si>
  <si>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</si>
  <si>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</si>
  <si>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</si>
  <si>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</si>
  <si>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</si>
  <si>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</si>
  <si>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</si>
  <si>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</si>
  <si>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</si>
  <si>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</si>
  <si>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</si>
  <si>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</si>
  <si>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</si>
  <si>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</si>
  <si>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</si>
  <si>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</si>
  <si>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</si>
  <si>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</si>
  <si>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</si>
  <si>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</si>
  <si>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</si>
  <si>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</si>
  <si>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</si>
  <si>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</si>
  <si>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</si>
  <si>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</si>
  <si>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</si>
  <si>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</si>
  <si>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</si>
  <si>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</si>
  <si>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</si>
  <si>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</si>
  <si>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</si>
  <si>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</si>
  <si>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</si>
  <si>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</si>
  <si>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</si>
  <si>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</si>
  <si>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</si>
  <si>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</si>
  <si>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</si>
  <si>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</si>
  <si>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</si>
  <si>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</si>
  <si>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</si>
  <si>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</si>
  <si>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</si>
  <si>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</si>
  <si>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</si>
  <si>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</si>
  <si>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</si>
  <si>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</si>
  <si>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</si>
  <si>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</si>
  <si>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</si>
  <si>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</si>
  <si>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</si>
  <si>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</si>
  <si>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</si>
  <si>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</si>
  <si>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</si>
  <si>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</si>
  <si>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</si>
  <si>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</si>
  <si>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</si>
  <si>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</si>
  <si>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</si>
  <si>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</si>
  <si>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</si>
  <si>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</si>
  <si>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</si>
  <si>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</si>
  <si>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</si>
  <si>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</si>
  <si>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</si>
  <si>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</si>
  <si>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</si>
  <si>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</si>
  <si>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</si>
  <si>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</si>
  <si>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</si>
  <si>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</si>
  <si>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</si>
  <si>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</si>
  <si>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</si>
  <si>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</si>
  <si>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</si>
  <si>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</si>
  <si>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</si>
  <si>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</si>
  <si>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</si>
  <si>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</si>
  <si>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</si>
  <si>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</si>
  <si>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</si>
  <si>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</si>
  <si>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</si>
  <si>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</si>
  <si>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</si>
  <si>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</si>
  <si>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</si>
  <si>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</si>
  <si>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</si>
  <si>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</si>
  <si>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</si>
  <si>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</si>
  <si>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</si>
  <si>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</si>
  <si>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</si>
  <si>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</si>
  <si>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</si>
  <si>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</si>
  <si>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</si>
  <si>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</si>
  <si>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</si>
  <si>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</si>
  <si>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</si>
  <si>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</si>
  <si>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</si>
  <si>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</si>
  <si>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</si>
  <si>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</si>
  <si>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</si>
  <si>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</si>
  <si>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</si>
  <si>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</si>
  <si>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</si>
  <si>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</si>
  <si>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</si>
  <si>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</si>
  <si>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</si>
  <si>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</si>
  <si>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</si>
  <si>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</si>
  <si>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</si>
  <si>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</si>
  <si>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</si>
  <si>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</si>
  <si>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</si>
  <si>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</si>
  <si>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</si>
  <si>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</si>
  <si>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</si>
  <si>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</si>
  <si>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</si>
  <si>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</si>
  <si>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</si>
  <si>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</si>
  <si>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</si>
  <si>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</si>
  <si>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</si>
  <si>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</si>
  <si>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</si>
  <si>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</si>
  <si>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</si>
  <si>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</si>
  <si>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</si>
  <si>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</si>
  <si>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</si>
  <si>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</si>
  <si>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</si>
  <si>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</si>
  <si>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</si>
  <si>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</si>
  <si>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</si>
  <si>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</si>
  <si>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</si>
  <si>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</si>
  <si>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</si>
  <si>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</si>
  <si>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</si>
  <si>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</si>
  <si>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</si>
  <si>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</si>
  <si>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</si>
  <si>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</si>
  <si>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</si>
  <si>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</si>
  <si>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</si>
  <si>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</si>
  <si>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</si>
  <si>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</si>
  <si>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</si>
  <si>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</si>
  <si>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</si>
  <si>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</si>
  <si>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</si>
  <si>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</si>
  <si>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</si>
  <si>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</si>
  <si>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</si>
  <si>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</si>
  <si>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</si>
  <si>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</si>
  <si>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</si>
  <si>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</si>
  <si>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</si>
  <si>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</si>
  <si>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</si>
  <si>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</si>
  <si>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</si>
  <si>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</si>
  <si>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</si>
  <si>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</si>
  <si>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</si>
  <si>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</si>
  <si>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</si>
  <si>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</si>
  <si>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</si>
  <si>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</si>
  <si>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</si>
  <si>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</si>
  <si>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</si>
  <si>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</si>
  <si>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</si>
  <si>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</si>
  <si>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</si>
  <si>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</si>
  <si>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</si>
  <si>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</si>
  <si>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</si>
  <si>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</si>
  <si>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</si>
  <si>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</si>
  <si>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</si>
  <si>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</si>
  <si>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</si>
  <si>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</si>
  <si>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</si>
  <si>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</si>
  <si>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</si>
  <si>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</si>
  <si>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</si>
  <si>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</si>
  <si>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</si>
  <si>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</si>
  <si>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</si>
  <si>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</si>
  <si>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</si>
  <si>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</si>
  <si>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</si>
  <si>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</si>
  <si>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</si>
  <si>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</si>
  <si>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</si>
  <si>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</si>
  <si>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</si>
  <si>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</si>
  <si>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</si>
  <si>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</si>
  <si>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</si>
  <si>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</si>
  <si>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</si>
  <si>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</si>
  <si>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</si>
  <si>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</si>
  <si>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</si>
  <si>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</si>
  <si>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</si>
  <si>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</si>
  <si>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</si>
  <si>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</si>
  <si>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</si>
  <si>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</si>
  <si>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</si>
  <si>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</si>
  <si>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</si>
  <si>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</si>
  <si>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</si>
  <si>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</si>
  <si>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</si>
  <si>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</si>
  <si>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</si>
  <si>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</si>
  <si>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</si>
  <si>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</si>
  <si>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</si>
  <si>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</si>
  <si>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</si>
  <si>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</si>
  <si>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</si>
  <si>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</si>
  <si>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</si>
  <si>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</si>
  <si>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</si>
  <si>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</si>
  <si>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</si>
  <si>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</si>
  <si>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</si>
  <si>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</si>
  <si>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</si>
  <si>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</si>
  <si>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</si>
  <si>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</si>
  <si>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</si>
  <si>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</si>
  <si>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</si>
  <si>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</si>
  <si>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</si>
  <si>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</si>
  <si>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</si>
  <si>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</si>
  <si>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</si>
  <si>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</si>
  <si>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</si>
  <si>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</si>
  <si>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</si>
  <si>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</si>
  <si>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</si>
  <si>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</si>
  <si>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</si>
  <si>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</si>
  <si>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</si>
  <si>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</si>
  <si>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</si>
  <si>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</si>
  <si>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</si>
  <si>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</si>
  <si>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</si>
  <si>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</si>
  <si>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</si>
  <si>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</si>
  <si>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</si>
  <si>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</si>
  <si>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</si>
  <si>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</si>
  <si>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</si>
  <si>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</si>
  <si>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</si>
  <si>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</si>
  <si>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</si>
  <si>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</si>
  <si>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</si>
  <si>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</si>
  <si>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</si>
  <si>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</si>
  <si>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</si>
  <si>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</si>
  <si>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</si>
  <si>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</si>
  <si>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</si>
  <si>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</si>
  <si>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</si>
  <si>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</si>
  <si>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</si>
  <si>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</si>
  <si>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</si>
  <si>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</si>
  <si>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</si>
  <si>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</si>
  <si>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</si>
  <si>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</si>
  <si>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</si>
  <si>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</si>
  <si>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</si>
  <si>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</si>
  <si>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</si>
  <si>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</si>
  <si>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</si>
  <si>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</si>
  <si>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</si>
  <si>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</si>
  <si>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</si>
  <si>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</si>
  <si>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</si>
  <si>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</si>
  <si>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</si>
  <si>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</si>
  <si>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</si>
  <si>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</si>
  <si>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</si>
  <si>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</si>
  <si>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</si>
  <si>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</si>
  <si>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</si>
  <si>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</si>
  <si>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</si>
  <si>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</si>
  <si>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</si>
  <si>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</si>
  <si>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</si>
  <si>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</si>
  <si>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</si>
  <si>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</si>
  <si>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</si>
  <si>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</si>
  <si>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</si>
  <si>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</si>
  <si>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</si>
  <si>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</si>
  <si>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</si>
  <si>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</si>
  <si>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</si>
  <si>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</si>
  <si>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</si>
  <si>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</si>
  <si>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</si>
  <si>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</si>
  <si>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</si>
  <si>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</si>
  <si>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</si>
  <si>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</si>
  <si>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</si>
  <si>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</si>
  <si>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</si>
  <si>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</si>
  <si>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</si>
  <si>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</si>
  <si>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</si>
  <si>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</si>
  <si>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</si>
  <si>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</si>
  <si>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</si>
  <si>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</si>
  <si>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</si>
  <si>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</si>
  <si>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</si>
  <si>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</si>
  <si>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</si>
  <si>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</si>
  <si>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</si>
  <si>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</si>
  <si>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</si>
  <si>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</si>
  <si>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</si>
  <si>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</si>
  <si>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</si>
  <si>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</si>
  <si>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</si>
  <si>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</si>
  <si>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</si>
  <si>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</si>
  <si>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</si>
  <si>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</si>
  <si>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</si>
  <si>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</si>
  <si>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</si>
  <si>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</si>
  <si>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</si>
  <si>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</si>
  <si>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</si>
  <si>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</si>
  <si>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</si>
  <si>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</si>
  <si>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</si>
  <si>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</si>
  <si>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</si>
  <si>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</si>
  <si>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</si>
  <si>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</si>
  <si>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</si>
  <si>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</si>
  <si>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</si>
  <si>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</si>
  <si>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</si>
  <si>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</si>
  <si>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</si>
  <si>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</si>
  <si>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</si>
  <si>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</si>
  <si>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</si>
  <si>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</si>
  <si>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</si>
  <si>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</si>
  <si>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</si>
  <si>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</si>
  <si>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</si>
  <si>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</si>
  <si>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</si>
  <si>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</si>
  <si>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</si>
  <si>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</si>
  <si>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</si>
  <si>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</si>
  <si>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</si>
  <si>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</si>
  <si>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</si>
  <si>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</si>
  <si>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</si>
  <si>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</si>
  <si>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</si>
  <si>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</si>
  <si>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</si>
  <si>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</si>
  <si>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</si>
  <si>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</si>
  <si>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</si>
  <si>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</si>
  <si>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</si>
  <si>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</si>
  <si>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</si>
  <si>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</si>
  <si>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</si>
  <si>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</si>
  <si>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</si>
  <si>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</si>
  <si>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</si>
  <si>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</si>
  <si>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</si>
  <si>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</si>
  <si>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</si>
  <si>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</si>
  <si>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</si>
  <si>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</si>
  <si>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</si>
  <si>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</si>
  <si>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</si>
  <si>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</si>
  <si>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</si>
  <si>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</si>
  <si>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</si>
  <si>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</si>
  <si>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</si>
  <si>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</si>
  <si>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</si>
  <si>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</si>
  <si>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</si>
  <si>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</si>
  <si>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</si>
  <si>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</si>
  <si>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</si>
  <si>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</si>
  <si>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</si>
  <si>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</si>
  <si>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</si>
  <si>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</si>
  <si>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</si>
  <si>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</si>
  <si>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</si>
  <si>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</si>
  <si>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</si>
  <si>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</si>
  <si>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</si>
  <si>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</si>
  <si>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</si>
  <si>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</si>
  <si>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</si>
  <si>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</si>
  <si>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</si>
  <si>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</si>
  <si>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</si>
  <si>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</si>
  <si>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</si>
  <si>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</si>
  <si>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</si>
  <si>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</si>
  <si>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</si>
  <si>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</si>
  <si>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</si>
  <si>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</si>
  <si>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</si>
  <si>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</si>
  <si>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</si>
  <si>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</si>
  <si>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</si>
  <si>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</si>
  <si>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</si>
  <si>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</si>
  <si>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</si>
  <si>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</si>
  <si>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</si>
  <si>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</si>
  <si>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</si>
  <si>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</si>
  <si>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</si>
  <si>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</si>
  <si>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</si>
  <si>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</si>
  <si>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</si>
  <si>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</si>
  <si>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</si>
  <si>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</si>
  <si>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</si>
  <si>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</si>
  <si>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</si>
  <si>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</si>
  <si>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</si>
  <si>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</si>
  <si>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</si>
  <si>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</si>
  <si>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</si>
  <si>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</si>
  <si>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</si>
  <si>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</si>
  <si>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</si>
  <si>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</si>
  <si>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</si>
  <si>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</si>
  <si>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</si>
  <si>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</si>
  <si>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</si>
  <si>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</si>
  <si>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</si>
  <si>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</si>
  <si>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</si>
  <si>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</si>
  <si>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</si>
  <si>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</si>
  <si>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</si>
  <si>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</si>
  <si>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</si>
  <si>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</si>
  <si>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</si>
  <si>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</si>
  <si>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</si>
  <si>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</si>
  <si>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</si>
  <si>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</si>
  <si>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</si>
  <si>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</si>
  <si>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</si>
  <si>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</si>
  <si>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</si>
  <si>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</si>
  <si>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</si>
  <si>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</si>
  <si>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</si>
  <si>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</si>
  <si>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</si>
  <si>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</si>
  <si>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</si>
  <si>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</si>
  <si>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</si>
  <si>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</si>
  <si>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</si>
  <si>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</si>
  <si>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</si>
  <si>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</si>
  <si>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</si>
  <si>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</si>
  <si>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</si>
  <si>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</si>
  <si>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</si>
  <si>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</si>
  <si>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</si>
  <si>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</si>
  <si>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</si>
  <si>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</si>
  <si>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</si>
  <si>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</si>
  <si>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</si>
  <si>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</si>
  <si>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</si>
  <si>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</si>
  <si>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</si>
  <si>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</si>
  <si>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</si>
  <si>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</si>
  <si>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</si>
  <si>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</si>
  <si>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</si>
  <si>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</si>
  <si>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</si>
  <si>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</si>
  <si>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</si>
  <si>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</si>
  <si>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</si>
  <si>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</si>
  <si>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</si>
  <si>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</si>
  <si>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</si>
  <si>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</si>
  <si>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</si>
  <si>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</si>
  <si>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</si>
  <si>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</si>
  <si>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</si>
  <si>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</si>
  <si>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</si>
  <si>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</si>
  <si>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</si>
  <si>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</si>
  <si>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</si>
  <si>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</si>
  <si>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</si>
  <si>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</si>
  <si>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</si>
  <si>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</si>
  <si>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</si>
  <si>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</si>
  <si>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</si>
  <si>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</si>
  <si>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</si>
  <si>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</si>
  <si>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</si>
  <si>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</si>
  <si>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</si>
  <si>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</si>
  <si>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</si>
  <si>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</si>
  <si>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</si>
  <si>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</si>
  <si>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</si>
  <si>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</si>
  <si>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</si>
  <si>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</si>
  <si>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</si>
  <si>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</si>
  <si>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</si>
  <si>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</si>
  <si>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</si>
  <si>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</si>
  <si>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</si>
  <si>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</si>
  <si>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</si>
  <si>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</si>
  <si>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</si>
  <si>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</si>
  <si>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</si>
  <si>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</si>
  <si>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</si>
  <si>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</si>
  <si>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</si>
  <si>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</si>
  <si>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</si>
  <si>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</si>
  <si>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</si>
  <si>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</si>
  <si>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</si>
  <si>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</si>
  <si>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</si>
  <si>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</si>
  <si>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</si>
  <si>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</si>
  <si>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</si>
  <si>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</si>
  <si>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</si>
  <si>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</si>
  <si>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</si>
  <si>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</si>
  <si>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</si>
  <si>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</si>
  <si>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</si>
  <si>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</si>
  <si>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</si>
  <si>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</si>
  <si>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</si>
  <si>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</si>
  <si>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</si>
  <si>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</si>
  <si>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</si>
  <si>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</si>
  <si>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</si>
  <si>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</si>
  <si>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</si>
  <si>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</si>
  <si>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</si>
  <si>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</si>
  <si>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</si>
  <si>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</si>
  <si>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</si>
  <si>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</si>
  <si>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</si>
  <si>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</si>
  <si>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</si>
  <si>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</si>
  <si>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</si>
  <si>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</si>
  <si>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</si>
  <si>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</si>
  <si>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</si>
  <si>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</si>
  <si>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</si>
  <si>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</si>
  <si>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</si>
  <si>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</si>
  <si>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</si>
  <si>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</si>
  <si>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</si>
  <si>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</si>
  <si>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</si>
  <si>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</si>
  <si>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</si>
  <si>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</si>
  <si>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</si>
  <si>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</si>
  <si>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</si>
  <si>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</si>
  <si>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</si>
  <si>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</si>
  <si>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</si>
  <si>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</si>
  <si>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</si>
  <si>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</si>
  <si>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</si>
  <si>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</si>
  <si>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</si>
  <si>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</si>
  <si>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</si>
  <si>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</si>
  <si>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</si>
  <si>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</si>
  <si>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</si>
  <si>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</si>
  <si>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</si>
  <si>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</si>
  <si>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</si>
  <si>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</si>
  <si>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</si>
  <si>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</si>
  <si>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</si>
  <si>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</si>
  <si>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</si>
  <si>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</si>
  <si>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</si>
  <si>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</si>
  <si>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</si>
  <si>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</si>
  <si>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</si>
  <si>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</si>
  <si>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</si>
  <si>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</si>
  <si>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</si>
  <si>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</si>
  <si>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</si>
  <si>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</si>
  <si>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</si>
  <si>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</si>
  <si>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</si>
  <si>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</si>
  <si>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</si>
  <si>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</si>
  <si>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</si>
  <si>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</si>
  <si>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</si>
  <si>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</si>
  <si>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</si>
  <si>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</si>
  <si>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</si>
  <si>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</si>
  <si>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</si>
  <si>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</si>
  <si>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</si>
  <si>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</si>
  <si>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</si>
  <si>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</si>
  <si>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</si>
  <si>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</si>
  <si>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</si>
  <si>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</si>
  <si>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</si>
  <si>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</si>
  <si>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</si>
  <si>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</si>
  <si>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</si>
  <si>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</si>
  <si>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</si>
  <si>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</si>
  <si>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</si>
  <si>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</si>
  <si>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</si>
  <si>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</si>
  <si>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</si>
  <si>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</si>
  <si>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</si>
  <si>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</si>
  <si>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</si>
  <si>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</si>
  <si>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</si>
  <si>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</si>
  <si>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</si>
  <si>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</si>
  <si>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</si>
  <si>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</si>
  <si>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</si>
  <si>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</si>
  <si>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</si>
  <si>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</si>
  <si>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</si>
  <si>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</si>
  <si>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</si>
  <si>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</si>
  <si>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</si>
  <si>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</si>
  <si>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</si>
  <si>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</si>
  <si>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</si>
  <si>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</si>
  <si>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</si>
  <si>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</si>
  <si>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</si>
  <si>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</si>
  <si>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</si>
  <si>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</si>
  <si>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</si>
  <si>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</si>
  <si>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</si>
  <si>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</si>
  <si>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</si>
  <si>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</si>
  <si>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</si>
  <si>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</si>
  <si>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</si>
  <si>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</si>
  <si>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</si>
  <si>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</si>
  <si>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</si>
  <si>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</si>
  <si>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</si>
  <si>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</si>
  <si>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</si>
  <si>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</si>
  <si>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</si>
  <si>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</si>
  <si>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</si>
  <si>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</si>
  <si>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</si>
  <si>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</si>
  <si>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</si>
  <si>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</si>
  <si>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</si>
  <si>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</si>
  <si>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</si>
  <si>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</si>
  <si>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</si>
  <si>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</si>
  <si>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</si>
  <si>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</si>
  <si>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</si>
  <si>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</si>
  <si>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</si>
  <si>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</si>
  <si>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</si>
  <si>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</si>
  <si>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</si>
  <si>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</si>
  <si>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</si>
  <si>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</si>
  <si>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</si>
  <si>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</si>
  <si>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</si>
  <si>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</si>
  <si>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</si>
  <si>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</si>
  <si>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</si>
  <si>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</si>
  <si>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</si>
  <si>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</si>
  <si>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</si>
  <si>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</si>
  <si>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</si>
  <si>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</si>
  <si>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</si>
  <si>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</si>
  <si>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</si>
  <si>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</si>
  <si>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</si>
  <si>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</si>
  <si>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</si>
  <si>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</si>
  <si>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</si>
  <si>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</si>
  <si>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</si>
  <si>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</si>
  <si>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</si>
  <si>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</si>
  <si>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</si>
  <si>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</si>
  <si>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</si>
  <si>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</si>
  <si>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</si>
  <si>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</si>
  <si>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</si>
  <si>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</si>
  <si>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</si>
  <si>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</si>
  <si>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</si>
  <si>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</si>
  <si>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</si>
  <si>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</si>
  <si>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</si>
  <si>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</si>
  <si>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</si>
  <si>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</si>
  <si>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</si>
  <si>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</si>
  <si>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</si>
  <si>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</si>
  <si>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</si>
  <si>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</si>
  <si>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</si>
  <si>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</si>
  <si>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</si>
  <si>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</si>
  <si>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</si>
  <si>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</si>
  <si>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</si>
  <si>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</si>
  <si>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</si>
  <si>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</si>
  <si>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</si>
  <si>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</si>
  <si>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</si>
  <si>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</si>
  <si>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</si>
  <si>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</si>
  <si>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</si>
  <si>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</si>
  <si>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</si>
  <si>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</si>
  <si>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</si>
  <si>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</si>
  <si>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</si>
  <si>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</si>
  <si>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</si>
  <si>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</si>
  <si>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</si>
  <si>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</si>
  <si>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</si>
  <si>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</si>
  <si>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</si>
  <si>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</si>
  <si>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</si>
  <si>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</si>
  <si>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</si>
  <si>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</si>
  <si>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</si>
  <si>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</si>
  <si>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</si>
  <si>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</si>
  <si>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</si>
  <si>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</si>
  <si>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</si>
  <si>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</si>
  <si>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</si>
  <si>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</si>
  <si>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</si>
  <si>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</si>
  <si>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</si>
  <si>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</si>
  <si>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</si>
  <si>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</si>
  <si>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</si>
  <si>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</si>
  <si>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</si>
  <si>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</si>
  <si>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</si>
  <si>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</si>
  <si>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</si>
  <si>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</si>
  <si>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</si>
  <si>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</si>
  <si>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</si>
  <si>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</si>
  <si>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</si>
  <si>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</si>
  <si>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</si>
  <si>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</si>
  <si>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</si>
  <si>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</si>
  <si>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</si>
  <si>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</si>
  <si>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</si>
  <si>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</si>
  <si>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</si>
  <si>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</si>
  <si>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</si>
  <si>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</si>
  <si>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</si>
  <si>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</si>
  <si>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</si>
  <si>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</si>
  <si>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</si>
  <si>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</si>
  <si>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</si>
  <si>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</si>
  <si>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</si>
  <si>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</si>
  <si>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</si>
  <si>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</si>
  <si>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</si>
  <si>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</si>
  <si>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</si>
  <si>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</si>
  <si>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</si>
  <si>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</si>
  <si>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</si>
  <si>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</si>
  <si>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</si>
  <si>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</si>
  <si>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</si>
  <si>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</si>
  <si>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</si>
  <si>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</si>
  <si>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</si>
  <si>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</si>
  <si>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</si>
  <si>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</si>
  <si>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</si>
  <si>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</si>
  <si>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</si>
  <si>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</si>
  <si>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</si>
  <si>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</si>
  <si>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</si>
  <si>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</si>
  <si>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</si>
  <si>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</si>
  <si>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</si>
  <si>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</si>
  <si>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</si>
  <si>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</si>
  <si>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</si>
  <si>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</si>
  <si>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</si>
  <si>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</si>
  <si>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</si>
  <si>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</si>
  <si>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</si>
  <si>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</si>
  <si>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</si>
  <si>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</si>
  <si>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</si>
  <si>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</si>
  <si>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</si>
  <si>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</si>
  <si>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</si>
  <si>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</si>
  <si>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</si>
  <si>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</si>
  <si>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</si>
  <si>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</si>
  <si>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</si>
  <si>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</si>
  <si>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</si>
  <si>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</si>
  <si>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</si>
  <si>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</si>
  <si>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</si>
  <si>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</si>
  <si>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</si>
  <si>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</si>
  <si>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</si>
  <si>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</si>
  <si>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</si>
  <si>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</si>
  <si>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</si>
  <si>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</si>
  <si>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</si>
  <si>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</si>
  <si>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</si>
  <si>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</si>
  <si>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</si>
  <si>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</si>
  <si>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</si>
  <si>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</si>
  <si>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</si>
  <si>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</si>
  <si>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</si>
  <si>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</si>
  <si>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</si>
  <si>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</si>
  <si>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</si>
  <si>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</si>
  <si>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</si>
  <si>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</si>
  <si>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</si>
  <si>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</si>
  <si>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</si>
  <si>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</si>
  <si>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</si>
  <si>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</si>
  <si>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</si>
  <si>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</si>
  <si>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</si>
  <si>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</si>
  <si>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</si>
  <si>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</si>
  <si>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</si>
  <si>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</si>
  <si>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</si>
  <si>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</si>
  <si>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</si>
  <si>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</si>
  <si>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</si>
  <si>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</si>
  <si>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</si>
  <si>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</si>
  <si>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</si>
  <si>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</si>
  <si>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</si>
  <si>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</si>
  <si>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</si>
  <si>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</si>
  <si>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</si>
  <si>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</si>
  <si>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</si>
  <si>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</si>
  <si>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</si>
  <si>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</si>
  <si>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</si>
  <si>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</si>
  <si>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</si>
  <si>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</si>
  <si>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</si>
  <si>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</si>
  <si>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</si>
  <si>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</si>
  <si>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</si>
  <si>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</si>
  <si>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</si>
  <si>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</si>
  <si>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</si>
  <si>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</si>
  <si>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</si>
  <si>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</si>
  <si>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</si>
  <si>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</si>
  <si>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</si>
  <si>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</si>
  <si>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</si>
  <si>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</si>
  <si>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</si>
  <si>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</si>
  <si>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</si>
  <si>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</si>
  <si>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</si>
  <si>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</si>
  <si>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</si>
  <si>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</si>
  <si>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</si>
  <si>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</si>
  <si>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</si>
  <si>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</si>
  <si>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</si>
  <si>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</si>
  <si>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</si>
  <si>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</si>
  <si>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</si>
  <si>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</si>
  <si>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</si>
  <si>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</si>
  <si>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</si>
  <si>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</si>
  <si>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</si>
  <si>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</si>
  <si>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</si>
  <si>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</si>
  <si>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</si>
  <si>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</si>
  <si>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</si>
  <si>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</si>
  <si>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</si>
  <si>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</si>
  <si>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</si>
  <si>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</si>
  <si>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</si>
  <si>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</si>
  <si>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</si>
  <si>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</si>
  <si>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</si>
  <si>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</si>
  <si>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</si>
  <si>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</si>
  <si>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</si>
  <si>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</si>
  <si>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</si>
  <si>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</si>
  <si>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</si>
  <si>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</si>
  <si>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</si>
  <si>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</si>
  <si>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</si>
  <si>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</si>
  <si>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</si>
  <si>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</si>
  <si>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</si>
  <si>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</si>
  <si>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</si>
  <si>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</si>
  <si>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</si>
  <si>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</si>
  <si>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</si>
  <si>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</si>
  <si>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</si>
  <si>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</si>
  <si>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</si>
  <si>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</si>
  <si>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</si>
  <si>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</si>
  <si>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</si>
  <si>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</si>
  <si>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</si>
  <si>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</si>
  <si>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</si>
  <si>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</si>
  <si>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</si>
  <si>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</si>
  <si>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</si>
  <si>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</si>
  <si>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</si>
  <si>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</si>
  <si>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</si>
  <si>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</si>
  <si>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</si>
  <si>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</si>
  <si>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</si>
  <si>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</si>
  <si>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</si>
  <si>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</si>
  <si>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</si>
  <si>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</si>
  <si>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</si>
  <si>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</si>
  <si>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</si>
  <si>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</si>
  <si>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</si>
  <si>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</si>
  <si>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</si>
  <si>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</si>
  <si>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</si>
  <si>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</si>
  <si>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</si>
  <si>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</si>
  <si>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</si>
  <si>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</si>
  <si>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</si>
  <si>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</si>
  <si>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</si>
  <si>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</si>
  <si>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</si>
  <si>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</si>
  <si>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</si>
  <si>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</si>
  <si>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</si>
  <si>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</si>
  <si>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</si>
  <si>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</si>
  <si>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</si>
  <si>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</si>
  <si>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</si>
  <si>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</si>
  <si>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</si>
  <si>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</si>
  <si>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</si>
  <si>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</si>
  <si>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</si>
  <si>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</si>
  <si>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</si>
  <si>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</si>
  <si>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</si>
  <si>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</si>
  <si>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</si>
  <si>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</si>
  <si>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</si>
  <si>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</si>
  <si>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</si>
  <si>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</si>
  <si>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</si>
  <si>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</si>
  <si>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</si>
  <si>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</si>
  <si>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</si>
  <si>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</si>
  <si>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</si>
  <si>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</si>
  <si>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</si>
  <si>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</si>
  <si>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</si>
  <si>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</si>
  <si>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</si>
  <si>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</si>
  <si>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</si>
  <si>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</si>
  <si>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</si>
  <si>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</si>
  <si>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</si>
  <si>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</si>
  <si>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</si>
  <si>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</si>
  <si>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</si>
  <si>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</si>
  <si>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</si>
  <si>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</si>
  <si>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</si>
  <si>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</si>
  <si>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</si>
  <si>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</si>
  <si>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</si>
  <si>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</si>
  <si>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</si>
  <si>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</si>
  <si>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</si>
  <si>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</si>
  <si>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</si>
  <si>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</si>
  <si>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</si>
  <si>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</si>
  <si>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</si>
  <si>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</si>
  <si>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</si>
  <si>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</si>
  <si>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</si>
  <si>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</si>
  <si>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</si>
  <si>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</si>
  <si>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</si>
  <si>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</si>
  <si>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</si>
  <si>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</si>
  <si>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</si>
  <si>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</si>
  <si>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</si>
  <si>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</si>
  <si>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</si>
  <si>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</si>
  <si>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</si>
  <si>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</si>
  <si>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</si>
  <si>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</si>
  <si>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</si>
  <si>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</si>
  <si>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</si>
  <si>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</si>
  <si>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</si>
  <si>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</si>
  <si>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</si>
  <si>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</si>
  <si>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</si>
  <si>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</si>
  <si>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</si>
  <si>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</si>
  <si>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</si>
  <si>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</si>
  <si>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</si>
  <si>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</si>
  <si>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</si>
  <si>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</si>
  <si>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</si>
  <si>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</si>
  <si>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</si>
  <si>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</si>
  <si>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</si>
  <si>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</si>
  <si>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</si>
  <si>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</si>
  <si>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</si>
  <si>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</si>
  <si>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</si>
  <si>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</si>
  <si>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</si>
  <si>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</si>
  <si>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</si>
  <si>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</si>
  <si>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</si>
  <si>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</si>
  <si>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</si>
  <si>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</si>
  <si>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</si>
  <si>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</si>
  <si>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</si>
  <si>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</si>
  <si>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</si>
  <si>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</si>
  <si>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</si>
  <si>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</si>
  <si>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</si>
  <si>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</si>
  <si>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</si>
  <si>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</si>
  <si>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</si>
  <si>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</si>
  <si>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</si>
  <si>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</si>
  <si>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</si>
  <si>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</si>
  <si>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</si>
  <si>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</si>
  <si>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</si>
  <si>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</si>
  <si>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</si>
  <si>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</si>
  <si>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</si>
  <si>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</si>
  <si>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</si>
  <si>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</si>
  <si>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</si>
  <si>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</si>
  <si>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</si>
  <si>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</si>
  <si>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</si>
  <si>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</si>
  <si>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</si>
  <si>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</si>
  <si>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</si>
  <si>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</si>
  <si>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</si>
  <si>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</si>
  <si>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</si>
  <si>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</si>
  <si>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</si>
  <si>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</si>
  <si>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</si>
  <si>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</si>
  <si>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</si>
  <si>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</si>
  <si>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</si>
  <si>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</si>
  <si>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</si>
  <si>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</si>
  <si>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</si>
  <si>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</si>
  <si>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</si>
  <si>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</si>
  <si>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</si>
  <si>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</si>
  <si>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</si>
  <si>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</si>
  <si>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</si>
  <si>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</si>
  <si>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</si>
  <si>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</si>
  <si>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</si>
  <si>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</si>
  <si>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</si>
  <si>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</si>
  <si>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</si>
  <si>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</si>
  <si>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</si>
  <si>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</si>
  <si>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</si>
  <si>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</si>
  <si>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</si>
  <si>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</si>
  <si>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</si>
  <si>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</si>
  <si>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</si>
  <si>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</si>
  <si>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</si>
  <si>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</si>
  <si>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</si>
  <si>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</si>
  <si>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</si>
  <si>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</si>
  <si>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</si>
  <si>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</si>
  <si>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</si>
  <si>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</si>
  <si>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</si>
  <si>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</si>
  <si>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</si>
  <si>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</si>
  <si>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</si>
  <si>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</si>
  <si>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</si>
  <si>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</si>
  <si>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</si>
  <si>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</si>
  <si>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</si>
  <si>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</si>
  <si>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</si>
  <si>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</si>
  <si>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</si>
  <si>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</si>
  <si>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</si>
  <si>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</si>
  <si>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</si>
  <si>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</si>
  <si>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</si>
  <si>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</si>
  <si>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</si>
  <si>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</si>
  <si>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</si>
  <si>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</si>
  <si>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</si>
  <si>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</si>
  <si>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</si>
  <si>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</si>
  <si>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</si>
  <si>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</si>
  <si>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</si>
  <si>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</si>
  <si>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</si>
  <si>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</si>
  <si>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</si>
  <si>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</si>
  <si>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</si>
  <si>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</si>
  <si>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</si>
  <si>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</si>
  <si>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</si>
  <si>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</si>
  <si>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</si>
  <si>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</si>
  <si>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</si>
  <si>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</si>
  <si>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</si>
  <si>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</si>
  <si>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</si>
  <si>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</si>
  <si>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</si>
  <si>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</si>
  <si>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</si>
  <si>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</si>
  <si>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</si>
  <si>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</si>
  <si>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</si>
  <si>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</si>
  <si>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</si>
  <si>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</si>
  <si>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</si>
  <si>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</si>
  <si>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</si>
  <si>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</si>
  <si>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</si>
  <si>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</si>
  <si>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</si>
  <si>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</si>
  <si>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</si>
  <si>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</si>
  <si>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</si>
  <si>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</si>
  <si>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</si>
  <si>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</si>
  <si>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</si>
  <si>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</si>
  <si>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</si>
  <si>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</si>
  <si>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</si>
  <si>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</si>
  <si>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</si>
  <si>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</si>
  <si>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</si>
  <si>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</si>
  <si>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</si>
  <si>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</si>
  <si>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</si>
  <si>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</si>
  <si>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</si>
  <si>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</si>
  <si>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</si>
  <si>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</si>
  <si>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</si>
  <si>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</si>
  <si>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</si>
  <si>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</si>
  <si>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</si>
  <si>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</si>
  <si>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</si>
  <si>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</si>
  <si>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</si>
  <si>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</si>
  <si>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</si>
  <si>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</si>
  <si>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</si>
  <si>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</si>
  <si>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</si>
  <si>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</si>
  <si>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</si>
  <si>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</si>
  <si>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</si>
  <si>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</si>
  <si>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</si>
  <si>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</si>
  <si>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</si>
  <si>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</si>
  <si>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</si>
  <si>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</si>
  <si>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</si>
  <si>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</si>
  <si>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</si>
  <si>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</si>
  <si>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</si>
  <si>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</si>
  <si>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</si>
  <si>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</si>
  <si>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</si>
  <si>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</si>
  <si>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</si>
  <si>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</si>
  <si>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</si>
  <si>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</si>
  <si>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</si>
  <si>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</si>
  <si>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</si>
  <si>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</si>
  <si>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</si>
  <si>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</si>
  <si>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</si>
  <si>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</si>
  <si>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</si>
  <si>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</si>
  <si>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</si>
  <si>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</si>
  <si>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</si>
  <si>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</si>
  <si>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</si>
  <si>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</si>
  <si>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</si>
  <si>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</si>
  <si>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</si>
  <si>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</si>
  <si>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</si>
  <si>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</si>
  <si>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</si>
  <si>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</si>
  <si>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</si>
  <si>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</si>
  <si>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</si>
  <si>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</si>
  <si>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</si>
  <si>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</si>
  <si>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</si>
  <si>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</si>
  <si>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</si>
  <si>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</si>
  <si>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</si>
  <si>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</si>
  <si>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</si>
  <si>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</si>
  <si>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</si>
  <si>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</si>
  <si>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</si>
  <si>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</si>
  <si>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</si>
  <si>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</si>
  <si>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</si>
  <si>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</si>
  <si>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</si>
  <si>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</si>
  <si>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</si>
  <si>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</si>
  <si>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</si>
  <si>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</si>
  <si>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</si>
  <si>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</si>
  <si>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</si>
  <si>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</si>
  <si>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</si>
  <si>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</si>
  <si>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</si>
  <si>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</si>
  <si>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</si>
  <si>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</si>
  <si>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</si>
  <si>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</si>
  <si>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</si>
  <si>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</si>
  <si>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</si>
  <si>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</si>
  <si>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</si>
  <si>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</si>
  <si>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</si>
  <si>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</si>
  <si>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</si>
  <si>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</si>
  <si>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</si>
  <si>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</si>
  <si>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</si>
  <si>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</si>
  <si>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</si>
  <si>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</si>
  <si>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</si>
  <si>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</si>
  <si>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</si>
  <si>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</si>
  <si>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</si>
  <si>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</si>
  <si>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</si>
  <si>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</si>
  <si>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</si>
  <si>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</si>
  <si>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</si>
  <si>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</si>
  <si>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</si>
  <si>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</si>
  <si>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</si>
  <si>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</si>
  <si>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</si>
  <si>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</si>
  <si>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</si>
  <si>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</si>
  <si>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</si>
  <si>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</si>
  <si>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</si>
  <si>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</si>
  <si>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</si>
  <si>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</si>
  <si>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</si>
  <si>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</si>
  <si>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</si>
  <si>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</si>
  <si>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</si>
  <si>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</si>
  <si>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</si>
  <si>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</si>
  <si>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</si>
  <si>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</si>
  <si>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</si>
  <si>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</si>
  <si>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</si>
  <si>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</si>
  <si>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</si>
  <si>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</si>
  <si>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</si>
  <si>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</si>
  <si>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</si>
  <si>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</si>
  <si>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</si>
  <si>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</si>
  <si>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</si>
  <si>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</si>
  <si>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</si>
  <si>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</si>
  <si>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</si>
  <si>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</si>
  <si>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</si>
  <si>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</si>
  <si>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</si>
  <si>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</si>
  <si>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</si>
  <si>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</si>
  <si>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</si>
  <si>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</si>
  <si>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</si>
  <si>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</si>
  <si>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</si>
  <si>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</si>
  <si>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</si>
  <si>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</si>
  <si>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</si>
  <si>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</si>
  <si>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</si>
  <si>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</si>
  <si>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</si>
  <si>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</si>
  <si>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</si>
  <si>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</si>
  <si>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</si>
  <si>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</si>
  <si>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</si>
  <si>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</si>
  <si>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</si>
  <si>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</si>
  <si>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</si>
  <si>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</si>
  <si>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</si>
  <si>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</si>
  <si>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</si>
  <si>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</si>
  <si>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</si>
  <si>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</si>
  <si>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</si>
  <si>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</si>
  <si>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</si>
  <si>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</si>
  <si>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</si>
  <si>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</si>
  <si>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</si>
  <si>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</si>
  <si>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</si>
  <si>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</si>
  <si>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</si>
  <si>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</si>
  <si>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</si>
  <si>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</si>
  <si>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</si>
  <si>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</si>
  <si>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</si>
  <si>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</si>
  <si>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</si>
  <si>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</si>
  <si>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</si>
  <si>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</si>
  <si>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</si>
  <si>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</si>
  <si>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</si>
  <si>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</si>
  <si>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</si>
  <si>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</si>
  <si>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</si>
  <si>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</si>
  <si>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</si>
  <si>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</si>
  <si>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</si>
  <si>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</si>
  <si>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</si>
  <si>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</si>
  <si>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</si>
  <si>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</si>
  <si>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</si>
  <si>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</si>
  <si>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</si>
  <si>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</si>
  <si>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</si>
  <si>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</si>
  <si>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</si>
  <si>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</si>
  <si>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</si>
  <si>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</si>
  <si>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</si>
  <si>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</si>
  <si>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</si>
  <si>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</si>
  <si>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</si>
  <si>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</si>
  <si>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</si>
  <si>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</si>
  <si>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</si>
  <si>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</si>
  <si>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</si>
  <si>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</si>
  <si>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</si>
  <si>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</si>
  <si>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</si>
  <si>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</si>
  <si>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</si>
  <si>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</si>
  <si>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</si>
  <si>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</si>
  <si>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</si>
  <si>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</si>
  <si>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</si>
  <si>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</si>
  <si>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</si>
  <si>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</si>
  <si>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</si>
  <si>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</si>
  <si>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</si>
  <si>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</si>
  <si>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</si>
  <si>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</si>
  <si>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</si>
  <si>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</si>
  <si>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</si>
  <si>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</si>
  <si>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</si>
  <si>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</si>
  <si>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</si>
  <si>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</si>
  <si>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</si>
  <si>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</si>
  <si>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</si>
  <si>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</si>
  <si>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</si>
  <si>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</si>
  <si>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</si>
  <si>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</si>
  <si>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</si>
  <si>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</si>
  <si>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</si>
  <si>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</si>
  <si>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</si>
  <si>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</si>
  <si>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</si>
  <si>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</si>
  <si>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</si>
  <si>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</si>
  <si>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</si>
  <si>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</si>
  <si>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</si>
  <si>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</si>
  <si>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</si>
  <si>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</si>
  <si>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</si>
  <si>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</si>
  <si>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</si>
  <si>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</si>
  <si>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</si>
  <si>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</si>
  <si>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</si>
  <si>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</si>
  <si>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</si>
  <si>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</si>
  <si>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</si>
  <si>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</si>
  <si>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</si>
  <si>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</si>
  <si>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</si>
  <si>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</si>
  <si>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</si>
  <si>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</si>
  <si>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</si>
  <si>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</si>
  <si>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</si>
  <si>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</si>
  <si>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</si>
  <si>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</si>
  <si>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</si>
  <si>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</si>
  <si>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</si>
  <si>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</si>
  <si>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</si>
  <si>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</si>
  <si>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</si>
  <si>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</si>
  <si>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</si>
  <si>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</si>
  <si>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</si>
  <si>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</si>
  <si>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</si>
  <si>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</si>
  <si>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</si>
  <si>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</si>
  <si>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</si>
  <si>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</si>
  <si>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</si>
  <si>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</si>
  <si>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</si>
  <si>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</si>
  <si>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</si>
  <si>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</si>
  <si>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</si>
  <si>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</si>
  <si>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</si>
  <si>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</si>
  <si>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</si>
  <si>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</si>
  <si>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</si>
  <si>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</si>
  <si>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</si>
  <si>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</si>
  <si>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</si>
  <si>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</si>
  <si>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</si>
  <si>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</si>
  <si>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</si>
  <si>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</si>
  <si>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</si>
  <si>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</si>
  <si>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</si>
  <si>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</si>
  <si>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</si>
  <si>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</si>
  <si>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</si>
  <si>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</si>
  <si>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</si>
  <si>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</si>
  <si>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</si>
  <si>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</si>
  <si>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</si>
  <si>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</si>
  <si>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</si>
  <si>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</si>
  <si>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</si>
  <si>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</si>
  <si>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</si>
  <si>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</si>
  <si>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</si>
  <si>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</si>
  <si>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</si>
  <si>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</si>
  <si>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</si>
  <si>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</si>
  <si>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</si>
  <si>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</si>
  <si>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</si>
  <si>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</si>
  <si>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</si>
  <si>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</si>
  <si>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</si>
  <si>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</si>
  <si>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</si>
  <si>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</si>
  <si>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</si>
  <si>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</si>
  <si>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</si>
  <si>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</si>
  <si>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</si>
  <si>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</si>
  <si>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</si>
  <si>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</si>
  <si>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</si>
  <si>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</si>
  <si>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</si>
  <si>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</si>
  <si>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</si>
  <si>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</si>
  <si>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</si>
  <si>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</si>
  <si>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</si>
  <si>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</si>
  <si>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</si>
  <si>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</si>
  <si>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</si>
  <si>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</si>
  <si>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</si>
  <si>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</si>
  <si>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</si>
  <si>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</si>
  <si>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</si>
  <si>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</si>
  <si>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</si>
  <si>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</si>
  <si>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</si>
  <si>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</si>
  <si>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</si>
  <si>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</si>
  <si>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</si>
  <si>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</si>
  <si>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</si>
  <si>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</si>
  <si>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</si>
  <si>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</si>
  <si>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</si>
  <si>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</si>
  <si>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</si>
  <si>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</si>
  <si>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</si>
  <si>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</si>
  <si>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</si>
  <si>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</si>
  <si>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</si>
  <si>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</si>
  <si>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</si>
  <si>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</si>
  <si>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</si>
  <si>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</si>
  <si>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</si>
  <si>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</si>
  <si>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</si>
  <si>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</si>
  <si>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</si>
  <si>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</si>
  <si>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</si>
  <si>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</si>
  <si>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</si>
  <si>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</si>
  <si>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</si>
  <si>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</si>
  <si>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</si>
  <si>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</si>
  <si>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</si>
  <si>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</si>
  <si>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</si>
  <si>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</si>
  <si>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</si>
  <si>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</si>
  <si>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</si>
  <si>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</si>
  <si>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</si>
  <si>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</si>
  <si>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</si>
  <si>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</si>
  <si>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</si>
  <si>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</si>
  <si>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</si>
  <si>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</si>
  <si>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</si>
  <si>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</si>
  <si>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</si>
  <si>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</si>
  <si>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</si>
  <si>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</si>
  <si>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</si>
  <si>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</si>
  <si>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</si>
  <si>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</si>
  <si>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</si>
  <si>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</si>
  <si>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</si>
  <si>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</si>
  <si>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</si>
  <si>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</si>
  <si>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</si>
  <si>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</si>
  <si>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</si>
  <si>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</si>
  <si>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</si>
  <si>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</si>
  <si>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</si>
  <si>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</si>
  <si>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</si>
  <si>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</si>
  <si>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</si>
  <si>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</si>
  <si>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</si>
  <si>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</si>
  <si>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</si>
  <si>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</si>
  <si>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</si>
  <si>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</si>
  <si>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</si>
  <si>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</si>
  <si>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</si>
  <si>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</si>
  <si>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</si>
  <si>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</si>
  <si>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</si>
  <si>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</si>
  <si>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</si>
  <si>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</si>
  <si>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</si>
  <si>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</si>
  <si>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</si>
  <si>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</si>
  <si>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</si>
  <si>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</si>
  <si>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</si>
  <si>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</si>
  <si>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</si>
  <si>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</si>
  <si>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</si>
  <si>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</si>
  <si>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</si>
  <si>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</si>
  <si>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</si>
  <si>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</si>
  <si>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</si>
  <si>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</si>
  <si>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</si>
  <si>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</si>
  <si>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</si>
  <si>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</si>
  <si>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</si>
  <si>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</si>
  <si>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</si>
  <si>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</si>
  <si>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</si>
  <si>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</si>
  <si>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</si>
  <si>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</si>
  <si>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</si>
  <si>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</si>
  <si>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</si>
  <si>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</si>
  <si>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</si>
  <si>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</si>
  <si>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</si>
  <si>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</si>
  <si>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</si>
  <si>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</si>
  <si>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</si>
  <si>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</si>
  <si>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</si>
  <si>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</si>
  <si>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</si>
  <si>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</si>
  <si>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</si>
  <si>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</si>
  <si>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</si>
  <si>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</si>
  <si>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</si>
  <si>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</si>
  <si>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</si>
  <si>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</si>
  <si>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</si>
  <si>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</si>
  <si>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</si>
  <si>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</si>
  <si>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</si>
  <si>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</si>
  <si>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</si>
  <si>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</si>
  <si>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</si>
  <si>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</si>
  <si>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</si>
  <si>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</si>
  <si>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</si>
  <si>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</si>
  <si>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</si>
  <si>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</si>
  <si>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</si>
  <si>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</si>
  <si>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</si>
  <si>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</si>
  <si>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</si>
  <si>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</si>
  <si>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</si>
  <si>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</si>
  <si>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</si>
  <si>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</si>
  <si>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</si>
  <si>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</si>
  <si>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</si>
  <si>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</si>
  <si>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</si>
  <si>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</si>
  <si>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</si>
  <si>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</si>
  <si>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</si>
  <si>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</si>
  <si>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</si>
  <si>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</si>
  <si>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</si>
  <si>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</si>
  <si>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</si>
  <si>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</si>
  <si>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</si>
  <si>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</si>
  <si>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</si>
  <si>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</si>
  <si>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</si>
  <si>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</si>
  <si>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</si>
  <si>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</si>
  <si>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</si>
  <si>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</si>
  <si>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</si>
  <si>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</si>
  <si>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</si>
  <si>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</si>
  <si>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</si>
  <si>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</si>
  <si>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</si>
  <si>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</si>
  <si>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</si>
  <si>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</si>
  <si>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</si>
  <si>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</si>
  <si>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</si>
  <si>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</si>
  <si>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</si>
  <si>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</si>
  <si>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</si>
  <si>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</si>
  <si>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</si>
  <si>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</si>
  <si>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</si>
  <si>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</si>
  <si>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</si>
  <si>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</si>
  <si>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</si>
  <si>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</si>
  <si>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</si>
  <si>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</si>
  <si>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</si>
  <si>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</si>
  <si>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</si>
  <si>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</si>
  <si>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</si>
  <si>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</si>
  <si>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</si>
  <si>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</si>
  <si>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</si>
  <si>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</si>
  <si>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</si>
  <si>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</si>
  <si>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</si>
  <si>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</si>
  <si>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</si>
  <si>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</si>
  <si>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</si>
  <si>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</si>
  <si>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</si>
  <si>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</si>
  <si>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</si>
  <si>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</si>
  <si>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</si>
  <si>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</si>
  <si>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</si>
  <si>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</si>
  <si>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</si>
  <si>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</si>
  <si>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</si>
  <si>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</si>
  <si>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</si>
  <si>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</si>
  <si>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</si>
  <si>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</si>
  <si>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</si>
  <si>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</si>
  <si>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</si>
  <si>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</si>
  <si>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</si>
  <si>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</si>
  <si>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</si>
  <si>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</si>
  <si>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</si>
  <si>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</si>
  <si>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</si>
  <si>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</si>
  <si>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</si>
  <si>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</si>
  <si>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</si>
  <si>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</si>
  <si>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</si>
  <si>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</si>
  <si>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</si>
  <si>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</si>
  <si>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</si>
  <si>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</si>
  <si>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</si>
  <si>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</si>
  <si>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</si>
  <si>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</si>
  <si>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</si>
  <si>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</si>
  <si>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</si>
  <si>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</si>
  <si>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</si>
  <si>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</si>
  <si>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</si>
  <si>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</si>
  <si>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</si>
  <si>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</si>
  <si>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</si>
  <si>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</si>
  <si>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</si>
  <si>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</si>
  <si>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</si>
  <si>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</si>
  <si>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</si>
  <si>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</si>
  <si>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</si>
  <si>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</si>
  <si>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</si>
  <si>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</si>
  <si>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</si>
  <si>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</si>
  <si>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</si>
  <si>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</si>
  <si>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</si>
  <si>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</si>
  <si>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</si>
  <si>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</si>
  <si>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</si>
  <si>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</si>
  <si>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</si>
  <si>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</si>
  <si>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</si>
  <si>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</si>
  <si>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</si>
  <si>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</si>
  <si>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</si>
  <si>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</si>
  <si>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</si>
  <si>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</si>
  <si>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</si>
  <si>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</si>
  <si>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</si>
  <si>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</si>
  <si>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</si>
  <si>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</si>
  <si>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</si>
  <si>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</si>
  <si>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</si>
  <si>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</si>
  <si>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</si>
  <si>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</si>
  <si>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</si>
  <si>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</si>
  <si>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</si>
  <si>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</si>
  <si>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</si>
  <si>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</si>
  <si>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</si>
  <si>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</si>
  <si>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</si>
  <si>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</si>
  <si>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</si>
  <si>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</si>
  <si>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</si>
  <si>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</si>
  <si>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</si>
  <si>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</si>
  <si>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</si>
  <si>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</si>
  <si>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</si>
  <si>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</si>
  <si>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</si>
  <si>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</si>
  <si>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</si>
  <si>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</si>
  <si>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</si>
  <si>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</si>
  <si>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</si>
  <si>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</si>
  <si>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</si>
  <si>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</si>
  <si>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</si>
  <si>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</si>
  <si>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</si>
  <si>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</si>
  <si>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</si>
  <si>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</si>
  <si>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</si>
  <si>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</si>
  <si>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</si>
  <si>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</si>
  <si>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</si>
  <si>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</si>
  <si>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</si>
  <si>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</si>
  <si>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</si>
  <si>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</si>
  <si>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</si>
  <si>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</si>
  <si>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</si>
  <si>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</si>
  <si>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</si>
  <si>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</si>
  <si>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</si>
  <si>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</si>
  <si>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</si>
  <si>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</si>
  <si>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</si>
  <si>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</si>
  <si>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</si>
  <si>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</si>
  <si>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</si>
  <si>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</si>
  <si>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</si>
  <si>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</si>
  <si>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</si>
  <si>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</si>
  <si>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</si>
  <si>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</si>
  <si>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</si>
  <si>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</si>
  <si>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</si>
  <si>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</si>
  <si>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</si>
  <si>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</si>
  <si>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</si>
  <si>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</si>
  <si>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</si>
  <si>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</si>
  <si>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</si>
  <si>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</si>
  <si>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</si>
  <si>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</si>
  <si>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</si>
  <si>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</si>
  <si>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</si>
  <si>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</si>
  <si>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</si>
  <si>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</si>
  <si>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</si>
  <si>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</si>
  <si>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</si>
  <si>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</si>
  <si>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</si>
  <si>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</si>
  <si>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</si>
  <si>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</si>
  <si>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</si>
  <si>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</si>
  <si>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</si>
  <si>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</si>
  <si>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</si>
  <si>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</si>
  <si>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</si>
  <si>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</si>
  <si>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</si>
  <si>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</si>
  <si>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</si>
  <si>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</si>
  <si>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</si>
  <si>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</si>
  <si>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</si>
  <si>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</si>
  <si>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</si>
  <si>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</si>
  <si>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</si>
  <si>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</si>
  <si>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</si>
  <si>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</si>
  <si>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</si>
  <si>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</si>
  <si>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</si>
  <si>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</si>
  <si>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</si>
  <si>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</si>
  <si>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</si>
  <si>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</si>
  <si>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</si>
  <si>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</si>
  <si>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</si>
  <si>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</si>
  <si>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</si>
  <si>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</si>
  <si>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</si>
  <si>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</si>
  <si>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</si>
  <si>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</si>
  <si>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</si>
  <si>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</si>
  <si>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</si>
  <si>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</si>
  <si>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</si>
  <si>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</si>
  <si>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</si>
  <si>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</si>
  <si>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</si>
  <si>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</si>
  <si>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</si>
  <si>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</si>
  <si>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</si>
  <si>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</si>
  <si>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</si>
  <si>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</si>
  <si>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</si>
  <si>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</si>
  <si>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</si>
  <si>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</si>
  <si>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</si>
  <si>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</si>
  <si>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</si>
  <si>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</si>
  <si>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</si>
  <si>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</si>
  <si>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</si>
  <si>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</si>
  <si>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</si>
  <si>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</si>
  <si>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</si>
  <si>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</si>
  <si>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</si>
  <si>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</si>
  <si>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</si>
  <si>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</si>
  <si>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</si>
  <si>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</si>
  <si>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</si>
  <si>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</si>
  <si>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</si>
  <si>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</si>
  <si>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</si>
  <si>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</si>
  <si>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</si>
  <si>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</si>
  <si>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</si>
  <si>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</si>
  <si>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</si>
  <si>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</si>
  <si>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</si>
  <si>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</si>
  <si>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</si>
  <si>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</si>
  <si>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</si>
  <si>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</si>
  <si>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</si>
  <si>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</si>
  <si>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</si>
  <si>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</si>
  <si>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</si>
  <si>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</si>
  <si>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</si>
  <si>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</si>
  <si>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</si>
  <si>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</si>
  <si>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</si>
  <si>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</si>
  <si>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</si>
  <si>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</si>
  <si>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</si>
  <si>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</si>
  <si>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</si>
  <si>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</si>
  <si>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</si>
  <si>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</si>
  <si>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</si>
  <si>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</si>
  <si>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</si>
  <si>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</si>
  <si>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</si>
  <si>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</si>
  <si>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</si>
  <si>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</si>
  <si>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</si>
  <si>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</si>
  <si>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</si>
  <si>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</si>
  <si>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</si>
  <si>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</si>
  <si>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</si>
  <si>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</si>
  <si>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</si>
  <si>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</si>
  <si>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</si>
  <si>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</si>
  <si>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</si>
  <si>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</si>
  <si>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</si>
  <si>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</si>
  <si>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</si>
  <si>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</si>
  <si>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</si>
  <si>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</si>
  <si>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</si>
  <si>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</si>
  <si>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</si>
  <si>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</si>
  <si>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</si>
  <si>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</si>
  <si>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</si>
  <si>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</si>
  <si>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</si>
  <si>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</si>
  <si>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</si>
  <si>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</si>
  <si>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</si>
  <si>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</si>
  <si>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</si>
  <si>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</si>
  <si>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</si>
  <si>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</si>
  <si>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</si>
  <si>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</si>
  <si>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</si>
  <si>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</si>
  <si>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</si>
  <si>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</si>
  <si>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</si>
  <si>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</si>
  <si>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</si>
  <si>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</si>
  <si>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</si>
  <si>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</si>
  <si>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</si>
  <si>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</si>
  <si>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</si>
  <si>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</si>
  <si>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</si>
  <si>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</si>
  <si>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</si>
  <si>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</si>
  <si>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</si>
  <si>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</si>
  <si>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</si>
  <si>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</si>
  <si>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</si>
  <si>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</si>
  <si>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</si>
  <si>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</si>
  <si>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</si>
  <si>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</si>
  <si>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</si>
  <si>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</si>
  <si>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</si>
  <si>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</si>
  <si>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</si>
  <si>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</si>
  <si>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</si>
  <si>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</si>
  <si>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</si>
  <si>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</si>
  <si>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</si>
  <si>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</si>
  <si>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</si>
  <si>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</si>
  <si>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</si>
  <si>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</si>
  <si>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</si>
  <si>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</si>
  <si>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</si>
  <si>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</si>
  <si>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</si>
  <si>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</si>
  <si>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</si>
  <si>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</si>
  <si>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</si>
  <si>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</si>
  <si>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</si>
  <si>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</si>
  <si>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</si>
  <si>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</si>
  <si>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</si>
  <si>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</si>
  <si>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</si>
  <si>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</si>
  <si>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</si>
  <si>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</si>
  <si>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</si>
  <si>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</si>
  <si>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</si>
  <si>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</si>
  <si>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</si>
  <si>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</si>
  <si>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</si>
  <si>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</si>
  <si>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</si>
  <si>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</si>
  <si>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</si>
  <si>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</si>
  <si>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</si>
  <si>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</si>
  <si>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</si>
  <si>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</si>
  <si>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</si>
  <si>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</si>
  <si>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</si>
  <si>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</si>
  <si>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</si>
  <si>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</si>
  <si>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</si>
  <si>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</si>
  <si>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</si>
  <si>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</si>
  <si>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</si>
  <si>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</si>
  <si>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</si>
  <si>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</si>
  <si>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</si>
  <si>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</si>
  <si>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</si>
  <si>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</si>
  <si>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</si>
  <si>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</si>
  <si>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</si>
  <si>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</si>
  <si>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</si>
  <si>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</si>
  <si>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</si>
  <si>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</si>
  <si>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</si>
  <si>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</si>
  <si>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</si>
  <si>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</si>
  <si>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</si>
  <si>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</si>
  <si>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</si>
  <si>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</si>
  <si>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</si>
  <si>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</si>
  <si>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</si>
  <si>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</si>
  <si>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</si>
  <si>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</si>
  <si>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</si>
  <si>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</si>
  <si>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</si>
  <si>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</si>
  <si>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</si>
  <si>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</si>
  <si>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</si>
  <si>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</si>
  <si>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</si>
  <si>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</si>
  <si>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</si>
  <si>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</si>
  <si>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</si>
  <si>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</si>
  <si>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</si>
  <si>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</si>
  <si>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</si>
  <si>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</si>
  <si>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</si>
  <si>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</si>
  <si>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</si>
  <si>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</si>
  <si>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</si>
  <si>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</si>
  <si>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</si>
  <si>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</si>
  <si>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</si>
  <si>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</si>
  <si>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</si>
  <si>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</si>
  <si>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</si>
  <si>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</si>
  <si>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</si>
  <si>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</si>
  <si>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</si>
  <si>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</si>
  <si>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</si>
  <si>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</si>
  <si>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</si>
  <si>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</si>
  <si>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</si>
  <si>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</si>
  <si>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</si>
  <si>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</si>
  <si>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</si>
  <si>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</si>
  <si>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</si>
  <si>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</si>
  <si>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</si>
  <si>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</si>
  <si>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</si>
  <si>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</si>
  <si>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</si>
  <si>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</si>
  <si>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</si>
  <si>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</si>
  <si>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</si>
  <si>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</si>
  <si>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</si>
  <si>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</si>
  <si>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</si>
  <si>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</si>
  <si>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</si>
  <si>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</si>
  <si>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</si>
  <si>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</si>
  <si>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</si>
  <si>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</si>
  <si>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</si>
  <si>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</si>
  <si>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</si>
  <si>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</si>
  <si>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</si>
  <si>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</si>
  <si>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</si>
  <si>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</si>
  <si>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</si>
  <si>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</si>
  <si>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</si>
  <si>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</si>
  <si>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</si>
  <si>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</si>
  <si>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</si>
  <si>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</si>
  <si>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</si>
  <si>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</si>
  <si>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</si>
  <si>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</si>
  <si>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</si>
  <si>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</si>
  <si>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</si>
  <si>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</si>
  <si>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</si>
  <si>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</si>
  <si>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</si>
  <si>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</si>
  <si>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</si>
  <si>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</si>
  <si>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</si>
  <si>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</si>
  <si>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</si>
  <si>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</si>
  <si>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</si>
  <si>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</si>
  <si>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</si>
  <si>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</si>
  <si>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</si>
  <si>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</si>
  <si>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</si>
  <si>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</si>
  <si>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</si>
  <si>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</si>
  <si>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</si>
  <si>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</si>
  <si>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</si>
  <si>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</si>
  <si>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</si>
  <si>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</si>
  <si>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</si>
  <si>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</si>
  <si>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</si>
  <si>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</si>
  <si>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</si>
  <si>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</si>
  <si>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</si>
  <si>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</si>
  <si>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</si>
  <si>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</si>
  <si>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</si>
  <si>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</si>
  <si>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</si>
  <si>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</si>
  <si>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</si>
  <si>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</si>
  <si>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</si>
  <si>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</si>
  <si>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</si>
  <si>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</si>
  <si>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</si>
  <si>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</si>
  <si>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</si>
  <si>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</si>
  <si>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</si>
  <si>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</si>
  <si>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</si>
  <si>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</si>
  <si>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</si>
  <si>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</si>
  <si>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</si>
  <si>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</si>
  <si>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</si>
  <si>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</si>
  <si>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</si>
  <si>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</si>
  <si>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</si>
  <si>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</si>
  <si>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</si>
  <si>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</si>
  <si>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</si>
  <si>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</si>
  <si>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</si>
  <si>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</si>
  <si>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</si>
  <si>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</si>
  <si>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</si>
  <si>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</si>
  <si>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</si>
  <si>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</si>
  <si>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</si>
  <si>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</si>
  <si>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</si>
  <si>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</si>
  <si>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</si>
  <si>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</si>
  <si>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</si>
  <si>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</si>
  <si>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</si>
  <si>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</si>
  <si>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</si>
  <si>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</si>
  <si>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</si>
  <si>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</si>
  <si>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</si>
  <si>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</si>
  <si>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</si>
  <si>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</si>
  <si>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</si>
  <si>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</si>
  <si>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</si>
  <si>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</si>
  <si>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</si>
  <si>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</si>
  <si>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</si>
  <si>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</si>
  <si>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</si>
  <si>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</si>
  <si>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</si>
  <si>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</si>
  <si>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</si>
  <si>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</si>
  <si>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</si>
  <si>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</si>
  <si>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</si>
  <si>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</si>
  <si>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</si>
  <si>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</si>
  <si>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</si>
  <si>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</si>
  <si>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</si>
  <si>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</si>
  <si>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</si>
  <si>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</si>
  <si>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</si>
  <si>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</si>
  <si>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</si>
  <si>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</si>
  <si>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</si>
  <si>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</si>
  <si>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</si>
  <si>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</si>
  <si>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</si>
  <si>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</si>
  <si>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</si>
  <si>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</si>
  <si>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</si>
  <si>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</si>
  <si>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</si>
  <si>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</si>
  <si>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</si>
  <si>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</si>
  <si>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</si>
  <si>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</si>
  <si>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</si>
  <si>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</si>
  <si>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</si>
  <si>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</si>
  <si>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</si>
  <si>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</si>
  <si>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</si>
  <si>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</si>
  <si>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</si>
  <si>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</si>
  <si>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</si>
  <si>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</si>
  <si>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</si>
  <si>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</si>
  <si>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</si>
  <si>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</si>
  <si>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</si>
  <si>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</si>
  <si>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</si>
  <si>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</si>
  <si>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</si>
  <si>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</si>
  <si>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</si>
  <si>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</si>
  <si>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</si>
  <si>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</si>
  <si>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</si>
  <si>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</si>
  <si>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</si>
  <si>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</si>
  <si>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</si>
  <si>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</si>
  <si>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</si>
  <si>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</si>
  <si>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</si>
  <si>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</si>
  <si>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</si>
  <si>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</si>
  <si>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</si>
  <si>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</si>
  <si>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</si>
  <si>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</si>
  <si>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</si>
  <si>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</si>
  <si>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</si>
  <si>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</si>
  <si>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</si>
  <si>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</si>
  <si>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</si>
  <si>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</si>
  <si>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</si>
  <si>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</si>
  <si>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</si>
  <si>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</si>
  <si>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</si>
  <si>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</si>
  <si>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</si>
  <si>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</si>
  <si>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</si>
  <si>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</si>
  <si>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</si>
  <si>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</si>
  <si>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</si>
  <si>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</si>
  <si>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</si>
  <si>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</si>
  <si>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</si>
  <si>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</si>
  <si>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</si>
  <si>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</si>
  <si>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</si>
  <si>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</si>
  <si>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</si>
  <si>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</si>
  <si>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</si>
  <si>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</si>
  <si>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</si>
  <si>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</si>
  <si>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</si>
  <si>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</si>
  <si>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</si>
  <si>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</si>
  <si>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</si>
  <si>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</si>
  <si>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</si>
  <si>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</si>
  <si>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</si>
  <si>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</si>
  <si>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</si>
  <si>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</si>
  <si>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</si>
  <si>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</si>
  <si>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</si>
  <si>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</si>
  <si>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</si>
  <si>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</si>
  <si>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</si>
  <si>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</si>
  <si>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</si>
  <si>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</si>
  <si>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</si>
  <si>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</si>
  <si>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</si>
  <si>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</si>
  <si>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</si>
  <si>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</si>
  <si>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</si>
  <si>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</si>
  <si>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</si>
  <si>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</si>
  <si>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</si>
  <si>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</si>
  <si>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</si>
  <si>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</si>
  <si>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</si>
  <si>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</si>
  <si>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</si>
  <si>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</si>
  <si>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</si>
  <si>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</si>
  <si>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</si>
  <si>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</si>
  <si>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</si>
  <si>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</si>
  <si>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</si>
  <si>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</si>
  <si>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</si>
  <si>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</si>
  <si>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</si>
  <si>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</si>
  <si>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</si>
  <si>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</si>
  <si>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</si>
  <si>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</si>
  <si>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</si>
  <si>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</si>
  <si>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</si>
  <si>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</si>
  <si>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</si>
  <si>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</si>
  <si>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</si>
  <si>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</si>
  <si>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</si>
  <si>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</si>
  <si>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</si>
  <si>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</si>
  <si>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</si>
  <si>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</si>
  <si>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</si>
  <si>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</si>
  <si>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</si>
  <si>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</si>
  <si>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</si>
  <si>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</si>
  <si>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</si>
  <si>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</si>
  <si>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</si>
  <si>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</si>
  <si>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</si>
  <si>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</si>
  <si>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</si>
  <si>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</si>
  <si>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</si>
  <si>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</si>
  <si>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</si>
  <si>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</si>
  <si>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</si>
  <si>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</si>
  <si>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</si>
  <si>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</si>
  <si>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</si>
  <si>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</si>
  <si>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</si>
  <si>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</si>
  <si>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</si>
  <si>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</si>
  <si>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</si>
  <si>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</si>
  <si>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</si>
  <si>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</si>
  <si>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</si>
  <si>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</si>
  <si>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</si>
  <si>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</si>
  <si>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</si>
  <si>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</si>
  <si>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</si>
  <si>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</si>
  <si>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</si>
  <si>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</si>
  <si>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</si>
  <si>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</si>
  <si>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</si>
  <si>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</si>
  <si>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</si>
  <si>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</si>
  <si>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</si>
  <si>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</si>
  <si>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</si>
  <si>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</si>
  <si>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</si>
  <si>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</si>
  <si>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</si>
  <si>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</si>
  <si>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</si>
  <si>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</si>
  <si>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</si>
  <si>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</si>
  <si>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</si>
  <si>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</si>
  <si>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</si>
  <si>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</si>
  <si>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</si>
  <si>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</si>
  <si>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</si>
  <si>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</si>
  <si>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</si>
  <si>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</si>
  <si>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</si>
  <si>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</si>
  <si>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</si>
  <si>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</si>
  <si>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</si>
  <si>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</si>
  <si>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</si>
  <si>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</si>
  <si>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</si>
  <si>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</si>
  <si>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</si>
  <si>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</si>
  <si>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</si>
  <si>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</si>
  <si>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</si>
  <si>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</si>
  <si>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</si>
  <si>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</si>
  <si>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</si>
  <si>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</si>
  <si>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</si>
  <si>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</si>
  <si>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</si>
  <si>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</si>
  <si>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</si>
  <si>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</si>
  <si>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</si>
  <si>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</si>
  <si>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</si>
  <si>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</si>
  <si>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</si>
  <si>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</si>
  <si>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</si>
  <si>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</si>
  <si>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</si>
  <si>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</si>
  <si>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</si>
  <si>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</si>
  <si>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</si>
  <si>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</si>
  <si>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</si>
  <si>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</si>
  <si>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</si>
  <si>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</si>
  <si>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</si>
  <si>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</si>
  <si>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</si>
  <si>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</si>
  <si>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</si>
  <si>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</si>
  <si>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</si>
  <si>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</si>
  <si>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</si>
  <si>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</si>
  <si>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</si>
  <si>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</si>
  <si>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</si>
  <si>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</si>
  <si>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</si>
  <si>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</si>
  <si>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</si>
  <si>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</si>
  <si>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</si>
  <si>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</si>
  <si>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</si>
  <si>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</si>
  <si>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</si>
  <si>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</si>
  <si>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</si>
  <si>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</si>
  <si>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</si>
  <si>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</si>
  <si>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</si>
  <si>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</si>
  <si>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</si>
  <si>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</si>
  <si>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</si>
  <si>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</si>
  <si>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</si>
  <si>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</si>
  <si>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</si>
  <si>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</si>
  <si>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</si>
  <si>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</si>
  <si>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</si>
  <si>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</si>
  <si>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</si>
  <si>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</si>
  <si>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</si>
  <si>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</si>
  <si>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</si>
  <si>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</si>
  <si>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</si>
  <si>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</si>
  <si>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</si>
  <si>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</si>
  <si>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</si>
  <si>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</si>
  <si>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</si>
  <si>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</si>
  <si>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</si>
  <si>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</si>
  <si>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</si>
  <si>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</si>
  <si>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</si>
  <si>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</si>
  <si>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</si>
  <si>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</si>
  <si>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</si>
  <si>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</si>
  <si>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</si>
  <si>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</si>
  <si>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</si>
  <si>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</si>
  <si>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</si>
  <si>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</si>
  <si>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</si>
  <si>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</si>
  <si>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</si>
  <si>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</si>
  <si>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</si>
  <si>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</si>
  <si>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</si>
  <si>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</si>
  <si>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</si>
  <si>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</si>
  <si>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</si>
  <si>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</si>
  <si>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</si>
  <si>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</si>
  <si>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</si>
  <si>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</si>
  <si>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</si>
  <si>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</si>
  <si>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</si>
  <si>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</si>
  <si>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</si>
  <si>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</si>
  <si>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</si>
  <si>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</si>
  <si>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</si>
  <si>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</si>
  <si>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</si>
  <si>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</si>
  <si>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</si>
  <si>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</si>
  <si>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</si>
  <si>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</si>
  <si>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</si>
  <si>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</si>
  <si>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</si>
  <si>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</si>
  <si>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</si>
  <si>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</si>
  <si>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</si>
  <si>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</si>
  <si>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</si>
  <si>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</si>
  <si>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</si>
  <si>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</si>
  <si>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</si>
  <si>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</si>
  <si>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</si>
  <si>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</si>
  <si>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</si>
  <si>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</si>
  <si>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</si>
  <si>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</si>
  <si>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</si>
  <si>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</si>
  <si>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</si>
  <si>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</si>
  <si>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</si>
  <si>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</si>
  <si>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</si>
  <si>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</si>
  <si>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</si>
  <si>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</si>
  <si>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</si>
  <si>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</si>
  <si>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</si>
  <si>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</si>
  <si>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</si>
  <si>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</si>
  <si>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</si>
  <si>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</si>
  <si>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</si>
  <si>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</si>
  <si>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</si>
  <si>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</si>
  <si>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</si>
  <si>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</si>
  <si>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</si>
  <si>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</si>
  <si>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</si>
  <si>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</si>
  <si>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</si>
  <si>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</si>
  <si>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</si>
  <si>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</si>
  <si>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</si>
  <si>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</si>
  <si>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</si>
  <si>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</si>
  <si>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</si>
  <si>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</si>
  <si>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</si>
  <si>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</si>
  <si>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</si>
  <si>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</si>
  <si>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</si>
  <si>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</si>
  <si>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</si>
  <si>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</si>
  <si>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</si>
  <si>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</si>
  <si>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</si>
  <si>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</si>
  <si>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</si>
  <si>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</si>
  <si>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</si>
  <si>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</si>
  <si>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</si>
  <si>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</si>
  <si>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</si>
  <si>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</si>
  <si>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</si>
  <si>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</si>
  <si>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</si>
  <si>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</si>
  <si>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</si>
  <si>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</si>
  <si>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</si>
  <si>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</si>
  <si>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</si>
  <si>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</si>
  <si>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</si>
  <si>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</si>
  <si>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</si>
  <si>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</si>
  <si>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</si>
  <si>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</si>
  <si>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</si>
  <si>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</si>
  <si>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</si>
  <si>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</si>
  <si>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</si>
  <si>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</si>
  <si>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</si>
  <si>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</si>
  <si>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</si>
  <si>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</si>
  <si>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</si>
  <si>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</si>
  <si>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</si>
  <si>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</si>
  <si>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</si>
  <si>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</si>
  <si>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</si>
  <si>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</si>
  <si>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</si>
  <si>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</si>
  <si>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</si>
  <si>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</si>
  <si>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</si>
  <si>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</si>
  <si>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</si>
  <si>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</si>
  <si>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</si>
  <si>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</si>
  <si>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</si>
  <si>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</si>
  <si>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</si>
  <si>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</si>
  <si>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</si>
  <si>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</si>
  <si>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</si>
  <si>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</si>
  <si>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</si>
  <si>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</si>
  <si>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</si>
  <si>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</si>
  <si>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</si>
  <si>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</si>
  <si>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</si>
  <si>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</si>
  <si>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</si>
  <si>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</si>
  <si>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</si>
  <si>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</si>
  <si>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</si>
  <si>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</si>
  <si>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</si>
  <si>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</si>
  <si>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</si>
  <si>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</si>
  <si>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</si>
  <si>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</si>
  <si>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</si>
  <si>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</si>
  <si>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</si>
  <si>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</si>
  <si>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</si>
  <si>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</si>
  <si>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</si>
  <si>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</si>
  <si>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</si>
  <si>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</si>
  <si>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</si>
  <si>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</si>
  <si>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</si>
  <si>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</si>
  <si>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</si>
  <si>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</si>
  <si>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</si>
  <si>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</si>
  <si>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</si>
  <si>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</si>
  <si>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</si>
  <si>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</si>
  <si>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</si>
  <si>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</si>
  <si>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</si>
  <si>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</si>
  <si>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</si>
  <si>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</si>
  <si>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</si>
  <si>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</si>
  <si>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</si>
  <si>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</si>
  <si>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</si>
  <si>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</si>
  <si>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</si>
  <si>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</si>
  <si>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</si>
  <si>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</si>
  <si>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</si>
  <si>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</si>
  <si>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</si>
  <si>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</si>
  <si>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</si>
  <si>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</si>
  <si>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</si>
  <si>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</si>
  <si>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</si>
  <si>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</si>
  <si>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</si>
  <si>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</si>
  <si>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</si>
  <si>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</si>
  <si>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</si>
  <si>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</si>
  <si>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</si>
  <si>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</si>
  <si>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</si>
  <si>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</si>
  <si>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</si>
  <si>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</si>
  <si>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</si>
  <si>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</si>
  <si>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</si>
  <si>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</si>
  <si>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</si>
  <si>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</si>
  <si>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</si>
  <si>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</si>
  <si>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</si>
  <si>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</si>
  <si>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</si>
  <si>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</si>
  <si>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</si>
  <si>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</si>
  <si>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</si>
  <si>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</si>
  <si>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</si>
  <si>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</si>
  <si>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</si>
  <si>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</si>
  <si>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</si>
  <si>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</si>
  <si>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</si>
  <si>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</si>
  <si>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</si>
  <si>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</si>
  <si>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</si>
  <si>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</si>
  <si>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</si>
  <si>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</si>
  <si>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</si>
  <si>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</si>
  <si>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</si>
  <si>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</si>
  <si>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</si>
  <si>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</si>
  <si>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</si>
  <si>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</si>
  <si>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</si>
  <si>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</si>
  <si>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</si>
  <si>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</si>
  <si>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</si>
  <si>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</si>
  <si>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</si>
  <si>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</si>
  <si>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</si>
  <si>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</si>
  <si>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</si>
  <si>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</si>
  <si>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</si>
  <si>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</si>
  <si>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</si>
  <si>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</si>
  <si>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</si>
  <si>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</si>
  <si>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</si>
  <si>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</si>
  <si>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</si>
  <si>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</si>
  <si>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</si>
  <si>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</si>
  <si>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</si>
  <si>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</si>
  <si>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</si>
  <si>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</si>
  <si>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</si>
  <si>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</si>
  <si>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</si>
  <si>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</si>
  <si>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</si>
  <si>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</si>
  <si>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</si>
  <si>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</si>
  <si>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</si>
  <si>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</si>
  <si>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</si>
  <si>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</si>
  <si>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</si>
  <si>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</si>
  <si>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</si>
  <si>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</si>
  <si>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</si>
  <si>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</si>
  <si>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</si>
  <si>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</si>
  <si>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</si>
  <si>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</si>
  <si>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</si>
  <si>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</si>
  <si>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</si>
  <si>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</si>
  <si>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</si>
  <si>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</si>
  <si>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</si>
  <si>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</si>
  <si>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</si>
  <si>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</si>
  <si>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</si>
  <si>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</si>
  <si>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</si>
  <si>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</si>
  <si>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</si>
  <si>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</si>
  <si>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</si>
  <si>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</si>
  <si>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</si>
  <si>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</si>
  <si>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</si>
  <si>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</si>
  <si>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</si>
  <si>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</si>
  <si>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</si>
  <si>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</si>
  <si>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</si>
  <si>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</si>
  <si>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</si>
  <si>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</si>
  <si>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</si>
  <si>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</si>
  <si>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</si>
  <si>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</si>
  <si>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</si>
  <si>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</si>
  <si>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</si>
  <si>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</si>
  <si>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</si>
  <si>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</si>
  <si>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</si>
  <si>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</si>
  <si>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</si>
  <si>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</si>
  <si>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</si>
  <si>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</si>
  <si>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</si>
  <si>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</si>
  <si>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</si>
  <si>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</si>
  <si>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</si>
  <si>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</si>
  <si>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</si>
  <si>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</si>
  <si>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</si>
  <si>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</si>
  <si>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</si>
  <si>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</si>
  <si>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</si>
  <si>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</si>
  <si>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</si>
  <si>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</si>
  <si>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</si>
  <si>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</si>
  <si>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</si>
  <si>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</si>
  <si>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</si>
  <si>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</si>
  <si>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</si>
  <si>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</si>
  <si>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</si>
  <si>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</si>
  <si>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</si>
  <si>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</si>
  <si>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</si>
  <si>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</si>
  <si>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</si>
  <si>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</si>
  <si>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</si>
  <si>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</si>
  <si>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</si>
  <si>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</si>
  <si>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</si>
  <si>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</si>
  <si>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</si>
  <si>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</si>
  <si>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</si>
  <si>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</si>
  <si>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</si>
  <si>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</si>
  <si>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</si>
  <si>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</si>
  <si>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</si>
  <si>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</si>
  <si>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</si>
  <si>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</si>
  <si>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</si>
  <si>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</si>
  <si>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</si>
  <si>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</si>
  <si>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</si>
  <si>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</si>
  <si>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</si>
  <si>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</si>
  <si>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</si>
  <si>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</si>
  <si>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</si>
  <si>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</si>
  <si>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</si>
  <si>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</si>
  <si>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</si>
  <si>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</si>
  <si>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</si>
  <si>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</si>
  <si>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</si>
  <si>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</si>
  <si>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</si>
  <si>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</si>
  <si>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</si>
  <si>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</si>
  <si>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</si>
  <si>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</si>
  <si>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</si>
  <si>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</si>
  <si>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</si>
  <si>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</si>
  <si>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</si>
  <si>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</si>
  <si>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</si>
  <si>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</si>
  <si>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</si>
  <si>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</si>
  <si>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</si>
  <si>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</si>
  <si>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</si>
  <si>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</si>
  <si>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</si>
  <si>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</si>
  <si>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</si>
  <si>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</si>
  <si>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</si>
  <si>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</si>
  <si>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</si>
  <si>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</si>
  <si>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</si>
  <si>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</si>
  <si>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</si>
  <si>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</si>
  <si>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</si>
  <si>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</si>
  <si>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</si>
  <si>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</si>
  <si>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</si>
  <si>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</si>
  <si>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</si>
  <si>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</si>
  <si>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</si>
  <si>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</si>
  <si>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</si>
  <si>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</si>
  <si>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</si>
  <si>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</si>
  <si>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</si>
  <si>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</si>
  <si>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</si>
  <si>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</si>
  <si>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</si>
  <si>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</si>
  <si>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</si>
  <si>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</si>
  <si>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</si>
  <si>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</si>
  <si>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</si>
  <si>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</si>
  <si>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</si>
  <si>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</si>
  <si>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</si>
  <si>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</si>
  <si>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</si>
  <si>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</si>
  <si>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</si>
  <si>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</si>
  <si>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</si>
  <si>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</si>
  <si>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</si>
  <si>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</si>
  <si>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</si>
  <si>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</si>
  <si>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</si>
  <si>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</si>
  <si>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</si>
  <si>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</si>
  <si>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</si>
  <si>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</si>
  <si>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</si>
  <si>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</si>
  <si>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</si>
  <si>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</si>
  <si>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</si>
  <si>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</si>
  <si>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</si>
  <si>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</si>
  <si>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</si>
  <si>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</si>
  <si>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</si>
  <si>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</si>
  <si>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</si>
  <si>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</si>
  <si>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</si>
  <si>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</si>
  <si>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</si>
  <si>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</si>
  <si>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</si>
  <si>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</si>
  <si>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</si>
  <si>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</si>
  <si>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</si>
  <si>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</si>
  <si>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</si>
  <si>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</si>
  <si>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</si>
  <si>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</si>
  <si>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</si>
  <si>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</si>
  <si>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</si>
  <si>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</si>
  <si>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</si>
  <si>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</si>
  <si>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</si>
  <si>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</si>
  <si>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</si>
  <si>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</si>
  <si>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</si>
  <si>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</si>
  <si>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</si>
  <si>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</si>
  <si>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</si>
  <si>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</si>
  <si>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</si>
  <si>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</si>
  <si>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</si>
  <si>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</si>
  <si>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</si>
  <si>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</si>
  <si>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</si>
  <si>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</si>
  <si>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</si>
  <si>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</si>
  <si>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</si>
  <si>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</si>
  <si>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</si>
  <si>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</si>
  <si>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</si>
  <si>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</si>
  <si>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</si>
  <si>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</si>
  <si>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</si>
  <si>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</si>
  <si>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</si>
  <si>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</si>
  <si>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</si>
  <si>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</si>
  <si>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</si>
  <si>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</si>
  <si>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</si>
  <si>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</si>
  <si>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</si>
  <si>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</si>
  <si>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</si>
  <si>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</si>
  <si>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</si>
  <si>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</si>
  <si>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</si>
  <si>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</si>
  <si>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</si>
  <si>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</si>
  <si>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</si>
  <si>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</si>
  <si>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</si>
  <si>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</si>
  <si>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</si>
  <si>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</si>
  <si>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</si>
  <si>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</si>
  <si>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</si>
  <si>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</si>
  <si>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</si>
  <si>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</si>
  <si>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</si>
  <si>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</si>
  <si>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</si>
  <si>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</si>
  <si>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</si>
  <si>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</si>
  <si>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</si>
  <si>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</si>
  <si>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</si>
  <si>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</si>
  <si>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</si>
  <si>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</si>
  <si>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</si>
  <si>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</si>
  <si>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</si>
  <si>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</si>
  <si>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</si>
  <si>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</si>
  <si>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</si>
  <si>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</si>
  <si>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</si>
  <si>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</si>
  <si>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</si>
  <si>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</si>
  <si>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</si>
  <si>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</si>
  <si>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</si>
  <si>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</si>
  <si>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</si>
  <si>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</si>
  <si>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</si>
  <si>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</si>
  <si>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</si>
  <si>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</si>
  <si>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</si>
  <si>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</si>
  <si>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</si>
  <si>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</si>
  <si>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</si>
  <si>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</si>
  <si>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</si>
  <si>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</si>
  <si>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</si>
  <si>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</si>
  <si>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</si>
  <si>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</si>
  <si>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</si>
  <si>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</si>
  <si>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</si>
  <si>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</si>
  <si>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</si>
  <si>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</si>
  <si>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</si>
  <si>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</si>
  <si>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</si>
  <si>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</si>
  <si>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</si>
  <si>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</si>
  <si>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</si>
  <si>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</si>
  <si>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</si>
  <si>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</si>
  <si>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</si>
  <si>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</si>
  <si>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</si>
  <si>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</si>
  <si>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</si>
  <si>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</si>
  <si>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</si>
  <si>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</si>
  <si>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</si>
  <si>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</si>
  <si>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</si>
  <si>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</si>
  <si>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</si>
  <si>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</si>
  <si>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</si>
  <si>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</si>
  <si>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</si>
  <si>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</si>
  <si>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</si>
  <si>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</si>
  <si>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</si>
  <si>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</si>
  <si>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</si>
  <si>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</si>
  <si>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</si>
  <si>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</si>
  <si>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</si>
  <si>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</si>
  <si>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</si>
  <si>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</si>
  <si>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</si>
  <si>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</si>
  <si>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</si>
  <si>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</si>
  <si>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</si>
  <si>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</si>
  <si>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</si>
  <si>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</si>
  <si>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</si>
  <si>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</si>
  <si>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</si>
  <si>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</si>
  <si>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</si>
  <si>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</si>
  <si>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</si>
  <si>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</si>
  <si>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</si>
  <si>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</si>
  <si>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</si>
  <si>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</si>
  <si>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</si>
  <si>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</si>
  <si>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</si>
  <si>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</si>
  <si>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</si>
  <si>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</si>
  <si>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</si>
  <si>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</si>
  <si>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</si>
  <si>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</si>
  <si>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</si>
  <si>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</si>
  <si>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</si>
  <si>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</si>
  <si>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</si>
  <si>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</si>
  <si>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</si>
  <si>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</si>
  <si>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</si>
  <si>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</si>
  <si>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</si>
  <si>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</si>
  <si>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</si>
  <si>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</si>
  <si>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</si>
  <si>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</si>
  <si>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</si>
  <si>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</si>
  <si>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</si>
  <si>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</si>
  <si>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</si>
  <si>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</si>
  <si>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</si>
  <si>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</si>
  <si>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</si>
  <si>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</si>
  <si>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</si>
  <si>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</si>
  <si>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</si>
  <si>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</si>
  <si>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</si>
  <si>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</si>
  <si>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</si>
  <si>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</si>
  <si>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</si>
  <si>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</si>
  <si>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</si>
  <si>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</si>
  <si>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</si>
  <si>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</si>
  <si>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</si>
  <si>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</si>
  <si>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</si>
  <si>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</si>
  <si>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</si>
  <si>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</si>
  <si>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</si>
  <si>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</si>
  <si>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</si>
  <si>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</si>
  <si>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</si>
  <si>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</si>
  <si>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</si>
  <si>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</si>
  <si>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</si>
  <si>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</si>
  <si>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</si>
  <si>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</si>
  <si>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</si>
  <si>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</si>
  <si>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</si>
  <si>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</si>
  <si>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</si>
  <si>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</si>
  <si>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</si>
  <si>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</si>
  <si>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</si>
  <si>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</si>
  <si>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</si>
  <si>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</si>
  <si>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</si>
  <si>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</si>
  <si>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</si>
  <si>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</si>
  <si>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</si>
  <si>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</si>
  <si>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</si>
  <si>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</si>
  <si>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</si>
  <si>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</si>
  <si>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</si>
  <si>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</si>
  <si>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</si>
  <si>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</si>
  <si>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</si>
  <si>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</si>
  <si>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</si>
  <si>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</si>
  <si>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</si>
  <si>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</si>
  <si>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</si>
  <si>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</si>
  <si>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</si>
  <si>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</si>
  <si>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</si>
  <si>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</si>
  <si>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</si>
  <si>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</si>
  <si>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</si>
  <si>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</si>
  <si>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</si>
  <si>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</si>
  <si>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</si>
  <si>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</si>
  <si>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</si>
  <si>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</si>
  <si>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</si>
  <si>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</si>
  <si>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</si>
  <si>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</si>
  <si>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</si>
  <si>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</si>
  <si>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</si>
  <si>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</si>
  <si>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</si>
  <si>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</si>
  <si>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</si>
  <si>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</si>
  <si>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</si>
  <si>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</si>
  <si>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</si>
  <si>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</si>
  <si>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</si>
  <si>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</si>
  <si>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</si>
  <si>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</si>
  <si>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</si>
  <si>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</si>
  <si>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</si>
  <si>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</si>
  <si>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</si>
  <si>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</si>
  <si>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</si>
  <si>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</si>
  <si>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</si>
  <si>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</si>
  <si>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</si>
  <si>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</si>
  <si>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</si>
  <si>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</si>
  <si>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</si>
  <si>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</si>
  <si>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</si>
  <si>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</si>
  <si>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</si>
  <si>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</si>
  <si>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</si>
  <si>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</si>
  <si>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</si>
  <si>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</si>
  <si>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</si>
  <si>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</si>
  <si>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</si>
  <si>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</si>
  <si>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</si>
  <si>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</si>
  <si>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</si>
  <si>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</si>
  <si>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</si>
  <si>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</si>
  <si>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</si>
  <si>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</si>
  <si>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</si>
  <si>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</si>
  <si>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</si>
  <si>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</si>
  <si>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</si>
  <si>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</si>
  <si>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</si>
  <si>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</si>
  <si>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</si>
  <si>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</si>
  <si>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</si>
  <si>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</si>
  <si>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</si>
  <si>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</si>
  <si>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</si>
  <si>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</si>
  <si>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</si>
  <si>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</si>
  <si>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</si>
  <si>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</si>
  <si>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</si>
  <si>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</si>
  <si>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</si>
  <si>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</si>
  <si>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</si>
  <si>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</si>
  <si>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</si>
  <si>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</si>
  <si>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</si>
  <si>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</si>
  <si>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</si>
  <si>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</si>
  <si>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</si>
  <si>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</si>
  <si>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</si>
  <si>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</si>
  <si>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</si>
  <si>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</si>
  <si>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</si>
  <si>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</si>
  <si>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</si>
  <si>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</si>
  <si>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</si>
  <si>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</si>
  <si>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</si>
  <si>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</si>
  <si>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</si>
  <si>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</si>
  <si>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</si>
  <si>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</si>
  <si>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</si>
  <si>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</si>
  <si>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</si>
  <si>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</si>
  <si>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</si>
  <si>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</si>
  <si>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</si>
  <si>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</si>
  <si>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</si>
  <si>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</si>
  <si>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</si>
  <si>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</si>
  <si>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</si>
  <si>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</si>
  <si>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</si>
  <si>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</si>
  <si>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</si>
  <si>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</si>
  <si>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</si>
  <si>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</si>
  <si>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</si>
  <si>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</si>
  <si>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</si>
  <si>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</si>
  <si>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</si>
  <si>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</si>
  <si>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</si>
  <si>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</si>
  <si>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</si>
  <si>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</si>
  <si>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</si>
  <si>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</si>
  <si>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</si>
  <si>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</si>
  <si>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</si>
  <si>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</si>
  <si>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</si>
  <si>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</si>
  <si>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</si>
  <si>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</si>
  <si>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</si>
  <si>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</si>
  <si>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</si>
  <si>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</si>
  <si>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</si>
  <si>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</si>
  <si>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</si>
  <si>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</si>
  <si>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</si>
  <si>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</si>
  <si>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</si>
  <si>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</si>
  <si>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</si>
  <si>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</si>
  <si>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</si>
  <si>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</si>
  <si>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</si>
  <si>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</si>
  <si>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</si>
  <si>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</si>
  <si>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</si>
  <si>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</si>
  <si>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</si>
  <si>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</si>
  <si>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</si>
  <si>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</si>
  <si>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</si>
  <si>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</si>
  <si>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</si>
  <si>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</si>
  <si>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</si>
  <si>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</si>
  <si>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</si>
  <si>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</si>
  <si>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</si>
  <si>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</si>
  <si>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</si>
  <si>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</si>
  <si>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</si>
  <si>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</si>
  <si>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</si>
  <si>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</si>
  <si>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</si>
  <si>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</si>
  <si>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</si>
  <si>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</si>
  <si>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</si>
  <si>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</si>
  <si>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</si>
  <si>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</si>
  <si>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</si>
  <si>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</si>
  <si>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</si>
  <si>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</si>
  <si>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</si>
  <si>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</si>
  <si>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</si>
  <si>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</si>
  <si>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</si>
  <si>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</si>
  <si>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</si>
  <si>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</si>
  <si>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</si>
  <si>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</si>
  <si>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</si>
  <si>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</si>
  <si>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</si>
  <si>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</si>
  <si>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</si>
  <si>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</si>
  <si>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</si>
  <si>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</si>
  <si>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</si>
  <si>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</si>
  <si>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</si>
  <si>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</si>
  <si>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</si>
  <si>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</si>
  <si>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</si>
  <si>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</si>
  <si>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</si>
  <si>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</si>
  <si>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</si>
  <si>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</si>
  <si>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</si>
  <si>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</si>
  <si>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</si>
  <si>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</si>
  <si>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</si>
  <si>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</si>
  <si>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</si>
  <si>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</si>
  <si>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</si>
  <si>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</si>
  <si>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</si>
  <si>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</si>
  <si>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</si>
  <si>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</si>
  <si>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</si>
  <si>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</si>
  <si>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</si>
  <si>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</si>
  <si>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</si>
  <si>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</si>
  <si>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</si>
  <si>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</si>
  <si>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</si>
  <si>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</si>
  <si>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</si>
  <si>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</si>
  <si>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</si>
  <si>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</si>
  <si>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</si>
  <si>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</si>
  <si>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</si>
  <si>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</si>
  <si>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</si>
  <si>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</si>
  <si>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</si>
  <si>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</si>
  <si>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</si>
  <si>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</si>
  <si>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</si>
  <si>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</si>
  <si>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</si>
  <si>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</si>
  <si>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</si>
  <si>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</si>
  <si>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</si>
  <si>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</si>
  <si>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</si>
  <si>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</si>
  <si>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</si>
  <si>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</si>
  <si>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</si>
  <si>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</si>
  <si>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</si>
  <si>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</si>
  <si>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</si>
  <si>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</si>
  <si>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</si>
  <si>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</si>
  <si>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</si>
  <si>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</si>
  <si>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</si>
  <si>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</si>
  <si>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</si>
  <si>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</si>
  <si>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</si>
  <si>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</si>
  <si>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</si>
  <si>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</si>
  <si>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</si>
  <si>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</si>
  <si>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</si>
  <si>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</si>
  <si>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</si>
  <si>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</si>
  <si>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</si>
  <si>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</si>
  <si>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</si>
  <si>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</si>
  <si>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</si>
  <si>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</si>
  <si>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</si>
  <si>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</si>
  <si>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</si>
  <si>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</si>
  <si>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</si>
  <si>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</si>
  <si>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</si>
  <si>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</si>
  <si>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</si>
  <si>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</si>
  <si>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</si>
  <si>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</si>
  <si>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</si>
  <si>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</si>
  <si>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</si>
  <si>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</si>
  <si>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</si>
  <si>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</si>
  <si>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</si>
  <si>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</si>
  <si>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</si>
  <si>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</si>
  <si>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</si>
  <si>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</si>
  <si>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</si>
  <si>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</si>
  <si>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</si>
  <si>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</si>
  <si>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</si>
  <si>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</si>
  <si>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</si>
  <si>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</si>
  <si>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</si>
  <si>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</si>
  <si>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</si>
  <si>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</si>
  <si>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</si>
  <si>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</si>
  <si>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</si>
  <si>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</si>
  <si>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</si>
  <si>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</si>
  <si>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</si>
  <si>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</si>
  <si>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</si>
  <si>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</si>
  <si>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</si>
  <si>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</si>
  <si>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</si>
  <si>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</si>
  <si>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</si>
  <si>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</si>
  <si>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</si>
  <si>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</si>
  <si>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</si>
  <si>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</si>
  <si>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</si>
  <si>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</si>
  <si>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</si>
  <si>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</si>
  <si>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</si>
  <si>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</si>
  <si>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</si>
  <si>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</si>
  <si>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</si>
  <si>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</si>
  <si>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</si>
  <si>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</si>
  <si>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</si>
  <si>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</si>
  <si>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</si>
  <si>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</si>
  <si>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</si>
  <si>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</si>
  <si>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</si>
  <si>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</si>
  <si>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</si>
  <si>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</si>
  <si>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</si>
  <si>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</si>
  <si>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</si>
  <si>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</si>
  <si>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</si>
  <si>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</si>
  <si>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</si>
  <si>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</si>
  <si>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</si>
  <si>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</si>
  <si>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</si>
  <si>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</si>
  <si>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</si>
  <si>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</si>
  <si>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</si>
  <si>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</si>
  <si>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</si>
  <si>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</si>
  <si>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</si>
  <si>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</si>
  <si>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</si>
  <si>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</si>
  <si>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</si>
  <si>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</si>
  <si>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</si>
  <si>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</si>
  <si>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</si>
  <si>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</si>
  <si>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</si>
  <si>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</si>
  <si>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</si>
  <si>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</si>
  <si>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</si>
  <si>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</si>
  <si>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</si>
  <si>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</si>
  <si>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</si>
  <si>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</si>
  <si>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</si>
  <si>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</si>
  <si>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</si>
  <si>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</si>
  <si>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</si>
  <si>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</si>
  <si>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</si>
  <si>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</si>
  <si>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</si>
  <si>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</si>
  <si>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</si>
  <si>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</si>
  <si>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</si>
  <si>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</si>
  <si>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</si>
  <si>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</si>
  <si>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</si>
  <si>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</si>
  <si>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</si>
  <si>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</si>
  <si>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</si>
  <si>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</si>
  <si>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</si>
  <si>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</si>
  <si>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</si>
  <si>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</si>
  <si>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</si>
  <si>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</si>
  <si>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</si>
  <si>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</si>
  <si>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</si>
  <si>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</si>
  <si>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</si>
  <si>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</si>
  <si>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</si>
  <si>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</si>
  <si>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</si>
  <si>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</si>
  <si>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</si>
  <si>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</si>
  <si>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</si>
  <si>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</si>
  <si>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</si>
  <si>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</si>
  <si>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</si>
  <si>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</si>
  <si>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</si>
  <si>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</si>
  <si>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</si>
  <si>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</si>
  <si>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</si>
  <si>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</si>
  <si>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</si>
  <si>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</si>
  <si>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</si>
  <si>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</si>
  <si>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</si>
  <si>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</si>
  <si>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</si>
  <si>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</si>
  <si>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</si>
  <si>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</si>
  <si>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</si>
  <si>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</si>
  <si>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</si>
  <si>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</si>
  <si>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</si>
  <si>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</si>
  <si>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</si>
  <si>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</si>
  <si>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</si>
  <si>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</si>
  <si>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</si>
  <si>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</si>
  <si>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</si>
  <si>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</si>
  <si>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</si>
  <si>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</si>
  <si>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</si>
  <si>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</si>
  <si>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</si>
  <si>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</si>
  <si>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</si>
  <si>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</si>
  <si>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</si>
  <si>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</si>
  <si>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</si>
  <si>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</si>
  <si>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</si>
  <si>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</si>
  <si>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</si>
  <si>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</si>
  <si>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</si>
  <si>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</si>
  <si>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</si>
  <si>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</si>
  <si>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</si>
  <si>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</si>
  <si>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</si>
  <si>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</si>
  <si>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</si>
  <si>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</si>
  <si>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</si>
  <si>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</si>
  <si>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</si>
  <si>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</si>
  <si>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</si>
  <si>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</si>
  <si>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</si>
  <si>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</si>
  <si>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</si>
  <si>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</si>
  <si>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</si>
  <si>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</si>
  <si>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</si>
  <si>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</si>
  <si>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</si>
  <si>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</si>
  <si>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</si>
  <si>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</si>
  <si>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</si>
  <si>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</si>
  <si>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</si>
  <si>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</si>
  <si>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</si>
  <si>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</si>
  <si>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</si>
  <si>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</si>
  <si>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</si>
  <si>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</si>
  <si>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</si>
  <si>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</si>
  <si>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</si>
  <si>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</si>
  <si>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</si>
  <si>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</si>
  <si>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</si>
  <si>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</si>
  <si>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</si>
  <si>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</si>
  <si>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</si>
  <si>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</si>
  <si>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</si>
  <si>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</si>
  <si>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</si>
  <si>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</si>
  <si>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</si>
  <si>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</si>
  <si>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</si>
  <si>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</si>
  <si>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</si>
  <si>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</si>
  <si>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</si>
  <si>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</si>
  <si>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</si>
  <si>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</si>
  <si>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</si>
  <si>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</si>
  <si>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</si>
  <si>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</si>
  <si>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</si>
  <si>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</si>
  <si>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</si>
  <si>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</si>
  <si>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</si>
  <si>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</si>
  <si>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</si>
  <si>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</si>
  <si>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</si>
  <si>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</si>
  <si>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</si>
  <si>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</si>
  <si>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</si>
  <si>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</si>
  <si>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</si>
  <si>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</si>
  <si>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</si>
  <si>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</si>
  <si>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</si>
  <si>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</si>
  <si>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</si>
  <si>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</si>
  <si>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</si>
  <si>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</si>
  <si>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</si>
  <si>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</si>
  <si>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</si>
  <si>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</si>
  <si>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</si>
  <si>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</si>
  <si>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</si>
  <si>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</si>
  <si>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</si>
  <si>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</si>
  <si>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</si>
  <si>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</si>
  <si>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</si>
  <si>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</si>
  <si>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</si>
  <si>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</si>
  <si>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</si>
  <si>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</si>
  <si>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</si>
  <si>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</si>
  <si>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</si>
  <si>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</si>
  <si>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</si>
  <si>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</si>
  <si>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</si>
  <si>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</si>
  <si>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</si>
  <si>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</si>
  <si>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</si>
  <si>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</si>
  <si>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</si>
  <si>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</si>
  <si>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</si>
  <si>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</si>
  <si>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</si>
  <si>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</si>
  <si>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</si>
  <si>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</si>
  <si>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</si>
  <si>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</si>
  <si>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</si>
  <si>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</si>
  <si>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</si>
  <si>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</si>
  <si>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</si>
  <si>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</si>
  <si>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</si>
  <si>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</si>
  <si>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</si>
  <si>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</si>
  <si>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</si>
  <si>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</si>
  <si>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</si>
  <si>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</si>
  <si>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</si>
  <si>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</si>
  <si>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</si>
  <si>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</si>
  <si>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</si>
  <si>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</si>
  <si>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</si>
  <si>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</si>
  <si>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</si>
  <si>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</si>
  <si>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</si>
  <si>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</si>
  <si>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</si>
  <si>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</si>
  <si>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</si>
  <si>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</si>
  <si>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</si>
  <si>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</si>
  <si>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</si>
  <si>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</si>
  <si>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</si>
  <si>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</si>
  <si>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</si>
  <si>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</si>
  <si>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</si>
  <si>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</si>
  <si>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</si>
  <si>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</si>
  <si>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</si>
  <si>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</si>
  <si>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</si>
  <si>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</si>
  <si>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</si>
  <si>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</si>
  <si>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</si>
  <si>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</si>
  <si>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</si>
  <si>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</si>
  <si>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</si>
  <si>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</si>
  <si>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</si>
  <si>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</si>
  <si>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</si>
  <si>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</si>
  <si>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</si>
  <si>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</si>
  <si>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</si>
  <si>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</si>
  <si>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</si>
  <si>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</si>
  <si>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</si>
  <si>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</si>
  <si>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</si>
  <si>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</si>
  <si>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</si>
  <si>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</si>
  <si>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</si>
  <si>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</si>
  <si>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</si>
  <si>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</si>
  <si>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</si>
  <si>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</si>
  <si>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</si>
  <si>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</si>
  <si>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</si>
  <si>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</si>
  <si>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</si>
  <si>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</si>
  <si>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</si>
  <si>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</si>
  <si>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</si>
  <si>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</si>
  <si>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</si>
  <si>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</si>
  <si>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</si>
  <si>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</si>
  <si>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</si>
  <si>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</si>
  <si>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</si>
  <si>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</si>
  <si>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</si>
  <si>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</si>
  <si>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</si>
  <si>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</si>
  <si>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</si>
  <si>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</si>
  <si>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</si>
  <si>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</si>
  <si>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</si>
  <si>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</si>
  <si>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</si>
  <si>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</si>
  <si>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</si>
  <si>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</si>
  <si>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</si>
  <si>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</si>
  <si>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</si>
  <si>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</si>
  <si>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</si>
  <si>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</si>
  <si>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</si>
  <si>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</si>
  <si>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</si>
  <si>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</si>
  <si>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</si>
  <si>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</si>
  <si>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</si>
  <si>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</si>
  <si>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</si>
  <si>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</si>
  <si>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</si>
  <si>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</si>
  <si>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</si>
  <si>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</si>
  <si>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</si>
  <si>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</si>
  <si>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</si>
  <si>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</si>
  <si>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</si>
  <si>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</si>
  <si>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</si>
  <si>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</si>
  <si>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</si>
  <si>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</si>
  <si>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</si>
  <si>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</si>
  <si>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</si>
  <si>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</si>
  <si>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</si>
  <si>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</si>
  <si>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</si>
  <si>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</si>
  <si>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</si>
  <si>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</si>
  <si>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</si>
  <si>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</si>
  <si>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</si>
  <si>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</si>
  <si>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</si>
  <si>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</si>
  <si>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</si>
  <si>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</si>
  <si>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</si>
  <si>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</si>
  <si>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</si>
  <si>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</si>
  <si>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</si>
  <si>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</si>
  <si>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</si>
  <si>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</si>
  <si>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</si>
  <si>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</si>
  <si>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</si>
  <si>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</si>
  <si>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</si>
  <si>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</si>
  <si>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</si>
  <si>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</si>
  <si>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</si>
  <si>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</si>
  <si>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</si>
  <si>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</si>
  <si>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</si>
  <si>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</si>
  <si>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</si>
  <si>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</si>
  <si>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</si>
  <si>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</si>
  <si>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</si>
  <si>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</si>
  <si>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</si>
  <si>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</si>
  <si>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</si>
  <si>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</si>
  <si>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</si>
  <si>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</si>
  <si>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</si>
  <si>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</si>
  <si>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</si>
  <si>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</si>
  <si>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</si>
  <si>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</si>
  <si>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</si>
  <si>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</si>
  <si>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</si>
  <si>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</si>
  <si>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</si>
  <si>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</si>
  <si>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</si>
  <si>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</si>
  <si>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</si>
  <si>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</si>
  <si>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</si>
  <si>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</si>
  <si>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</si>
  <si>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</si>
  <si>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</si>
  <si>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</si>
  <si>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</si>
  <si>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</si>
  <si>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</si>
  <si>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</si>
  <si>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</si>
  <si>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</si>
  <si>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</si>
  <si>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</si>
  <si>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</si>
  <si>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</si>
  <si>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</si>
  <si>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</si>
  <si>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</si>
  <si>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</si>
  <si>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</si>
  <si>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</si>
  <si>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</si>
  <si>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</si>
  <si>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</si>
  <si>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</si>
  <si>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</si>
  <si>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</si>
  <si>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</si>
  <si>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</si>
  <si>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</si>
  <si>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</si>
  <si>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</si>
  <si>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</si>
  <si>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</si>
  <si>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</si>
  <si>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</si>
  <si>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</si>
  <si>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</si>
  <si>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</si>
  <si>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</si>
  <si>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</si>
  <si>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</si>
  <si>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</si>
  <si>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</si>
  <si>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</si>
  <si>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</si>
  <si>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</si>
  <si>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</si>
  <si>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</si>
  <si>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</si>
  <si>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</si>
  <si>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</si>
  <si>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</si>
  <si>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</si>
  <si>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</si>
  <si>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</si>
  <si>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</si>
  <si>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</si>
  <si>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</si>
  <si>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</si>
  <si>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</si>
  <si>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</si>
  <si>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</si>
  <si>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</si>
  <si>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</si>
  <si>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</si>
  <si>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</si>
  <si>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</si>
  <si>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</si>
  <si>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</si>
  <si>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</si>
  <si>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</si>
  <si>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</si>
  <si>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</si>
  <si>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</si>
  <si>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</si>
  <si>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</si>
  <si>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</si>
  <si>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</si>
  <si>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</si>
  <si>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</si>
  <si>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</si>
  <si>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</si>
  <si>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</si>
  <si>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</si>
  <si>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</si>
  <si>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</si>
  <si>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</si>
  <si>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</si>
  <si>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</si>
  <si>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</si>
  <si>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</si>
  <si>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</si>
  <si>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</si>
  <si>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</si>
  <si>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</si>
  <si>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</si>
  <si>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</si>
  <si>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</si>
  <si>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</si>
  <si>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</si>
  <si>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</si>
  <si>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</si>
  <si>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</si>
  <si>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</si>
  <si>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</si>
  <si>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</si>
  <si>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</si>
  <si>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</si>
  <si>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</si>
  <si>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</si>
  <si>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</si>
  <si>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</si>
  <si>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</si>
  <si>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</si>
  <si>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</si>
  <si>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</si>
  <si>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</si>
  <si>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</si>
  <si>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</si>
  <si>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</si>
  <si>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</si>
  <si>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</si>
  <si>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</si>
  <si>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</si>
  <si>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</si>
  <si>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</si>
  <si>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</si>
  <si>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</si>
  <si>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</si>
  <si>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</si>
  <si>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</si>
  <si>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</si>
  <si>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</si>
  <si>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</si>
  <si>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</si>
  <si>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</si>
  <si>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</si>
  <si>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</si>
  <si>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</si>
  <si>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</si>
  <si>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</si>
  <si>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</si>
  <si>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</si>
  <si>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</si>
  <si>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</si>
  <si>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</si>
  <si>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</si>
  <si>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</si>
  <si>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</si>
  <si>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</si>
  <si>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</si>
  <si>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</si>
  <si>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</si>
  <si>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</si>
  <si>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</si>
  <si>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</si>
  <si>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</si>
  <si>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</si>
  <si>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</si>
  <si>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</si>
  <si>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</si>
  <si>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</si>
  <si>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</si>
  <si>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</si>
  <si>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</si>
  <si>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</si>
  <si>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</si>
  <si>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</si>
  <si>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</si>
  <si>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</si>
  <si>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</si>
  <si>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</si>
  <si>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</si>
  <si>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</si>
  <si>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</si>
  <si>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</si>
  <si>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</si>
  <si>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</si>
  <si>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</si>
  <si>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</si>
  <si>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</si>
  <si>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</si>
  <si>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</si>
  <si>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</si>
  <si>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</si>
  <si>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</si>
  <si>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</si>
  <si>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</si>
  <si>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</si>
  <si>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</si>
  <si>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</si>
  <si>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</si>
  <si>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</si>
  <si>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</si>
  <si>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</si>
  <si>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</si>
  <si>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</si>
  <si>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</si>
  <si>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</si>
  <si>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</si>
  <si>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</si>
  <si>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</si>
  <si>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</si>
  <si>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</si>
  <si>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</si>
  <si>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</si>
  <si>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</si>
  <si>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</si>
  <si>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</si>
  <si>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</si>
  <si>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</si>
  <si>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</si>
  <si>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</si>
  <si>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</si>
  <si>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</si>
  <si>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</si>
  <si>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</si>
  <si>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</si>
  <si>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</si>
  <si>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</si>
  <si>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</si>
  <si>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</si>
  <si>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</si>
  <si>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</si>
  <si>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</si>
  <si>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</si>
  <si>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</si>
  <si>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</si>
  <si>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</si>
  <si>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</si>
  <si>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</si>
  <si>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</si>
  <si>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</si>
  <si>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</si>
  <si>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</si>
  <si>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</si>
  <si>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</si>
  <si>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</si>
  <si>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</si>
  <si>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</si>
  <si>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</si>
  <si>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</si>
  <si>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</si>
  <si>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</si>
  <si>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</si>
  <si>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</si>
  <si>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</si>
  <si>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</si>
  <si>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</si>
  <si>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</si>
  <si>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</si>
  <si>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</si>
  <si>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</si>
  <si>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</si>
  <si>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</si>
  <si>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</si>
  <si>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</si>
  <si>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</si>
  <si>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</si>
  <si>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</si>
  <si>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</si>
  <si>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</si>
  <si>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</si>
  <si>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</si>
  <si>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</si>
  <si>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</si>
  <si>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</si>
  <si>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</si>
  <si>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</si>
  <si>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</si>
  <si>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</si>
  <si>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</si>
  <si>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</si>
  <si>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</si>
  <si>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</si>
  <si>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</si>
  <si>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</si>
  <si>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</si>
  <si>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</si>
  <si>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</si>
  <si>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</si>
  <si>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</si>
  <si>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</si>
  <si>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</si>
  <si>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</si>
  <si>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</si>
  <si>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</si>
  <si>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</si>
  <si>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</si>
  <si>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</si>
  <si>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</si>
  <si>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</si>
  <si>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</si>
  <si>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</si>
  <si>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</si>
  <si>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</si>
  <si>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</si>
  <si>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</si>
  <si>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</si>
  <si>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</si>
  <si>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</si>
  <si>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</si>
  <si>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</si>
  <si>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</si>
  <si>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</si>
  <si>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</si>
  <si>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</si>
  <si>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</si>
  <si>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</si>
  <si>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</si>
  <si>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</si>
  <si>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</si>
  <si>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</si>
  <si>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</si>
  <si>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</si>
  <si>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</si>
  <si>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</si>
  <si>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</si>
  <si>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</si>
  <si>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</si>
  <si>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</si>
  <si>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</si>
  <si>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</si>
  <si>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</si>
  <si>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</si>
  <si>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</si>
  <si>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</si>
  <si>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</si>
  <si>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</si>
  <si>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</si>
  <si>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</si>
  <si>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</si>
  <si>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</si>
  <si>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</si>
  <si>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</si>
  <si>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</si>
  <si>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</si>
  <si>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</si>
  <si>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</si>
  <si>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</si>
  <si>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</si>
  <si>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</si>
  <si>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</si>
  <si>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</si>
  <si>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</si>
  <si>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</si>
  <si>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</si>
  <si>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</si>
  <si>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</si>
  <si>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</si>
  <si>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</si>
  <si>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</si>
  <si>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</si>
  <si>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</si>
  <si>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</si>
  <si>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</si>
  <si>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</si>
  <si>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</si>
  <si>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</si>
  <si>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</si>
  <si>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</si>
  <si>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</si>
  <si>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</si>
  <si>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</si>
  <si>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</si>
  <si>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</si>
  <si>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</si>
  <si>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</si>
  <si>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</si>
  <si>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</si>
  <si>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</si>
  <si>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</si>
  <si>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</si>
  <si>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</si>
  <si>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</si>
  <si>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</si>
  <si>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</si>
  <si>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</si>
  <si>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</si>
  <si>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</si>
  <si>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</si>
  <si>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</si>
  <si>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</si>
  <si>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</si>
  <si>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</si>
  <si>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</si>
  <si>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</si>
  <si>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</si>
  <si>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</si>
  <si>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</si>
  <si>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</si>
  <si>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</si>
  <si>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</si>
  <si>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</si>
  <si>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</si>
  <si>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</si>
  <si>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</si>
  <si>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</si>
  <si>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</si>
  <si>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</si>
  <si>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</si>
  <si>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</si>
  <si>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</si>
  <si>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</si>
  <si>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</si>
  <si>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</si>
  <si>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</si>
  <si>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</si>
  <si>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</si>
  <si>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</si>
  <si>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</si>
  <si>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</si>
  <si>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</si>
  <si>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</si>
  <si>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</si>
  <si>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</si>
  <si>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</si>
  <si>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</si>
  <si>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</si>
  <si>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</si>
  <si>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</si>
  <si>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</si>
  <si>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</si>
  <si>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</si>
  <si>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</si>
  <si>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</si>
  <si>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</si>
  <si>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</si>
  <si>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</si>
  <si>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</si>
  <si>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</si>
  <si>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</si>
  <si>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</si>
  <si>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</si>
  <si>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</si>
  <si>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</si>
  <si>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</si>
  <si>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</si>
  <si>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</si>
  <si>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</si>
  <si>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</si>
  <si>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</si>
  <si>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</si>
  <si>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</si>
  <si>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</si>
  <si>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</si>
  <si>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</si>
  <si>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</si>
  <si>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</si>
  <si>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</si>
  <si>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</si>
  <si>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</si>
  <si>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</si>
  <si>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</si>
  <si>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</si>
  <si>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</si>
  <si>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</si>
  <si>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</si>
  <si>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</si>
  <si>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</si>
  <si>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</si>
  <si>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</si>
  <si>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</si>
  <si>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</si>
  <si>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</si>
  <si>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</si>
  <si>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</si>
  <si>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</si>
  <si>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</si>
  <si>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</si>
  <si>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</si>
  <si>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</si>
  <si>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</si>
  <si>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</si>
  <si>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</si>
  <si>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</si>
  <si>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</si>
  <si>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</si>
  <si>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</si>
  <si>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</si>
  <si>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</si>
  <si>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</si>
  <si>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</si>
  <si>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</si>
  <si>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</si>
  <si>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</si>
  <si>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</si>
  <si>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</si>
  <si>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</si>
  <si>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</si>
  <si>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</si>
  <si>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</si>
  <si>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</si>
  <si>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</si>
  <si>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</si>
  <si>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</si>
  <si>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</si>
  <si>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</si>
  <si>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</si>
  <si>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</si>
  <si>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</si>
  <si>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</si>
  <si>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</si>
  <si>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</si>
  <si>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</si>
  <si>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</si>
  <si>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</si>
  <si>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</si>
  <si>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</si>
  <si>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</si>
  <si>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</si>
  <si>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</si>
  <si>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</si>
  <si>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</si>
  <si>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</si>
  <si>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</si>
  <si>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</si>
  <si>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</si>
  <si>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</si>
  <si>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</si>
  <si>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</si>
  <si>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</si>
  <si>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</si>
  <si>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</si>
  <si>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</si>
  <si>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</si>
  <si>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</si>
  <si>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</si>
  <si>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</si>
  <si>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</si>
  <si>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</si>
  <si>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</si>
  <si>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</si>
  <si>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</si>
  <si>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</si>
  <si>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</si>
  <si>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</si>
  <si>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</si>
  <si>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</si>
  <si>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</si>
  <si>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</si>
  <si>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</si>
  <si>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</si>
  <si>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</si>
  <si>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</si>
  <si>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</si>
  <si>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</si>
  <si>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</si>
  <si>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</si>
  <si>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</si>
  <si>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</si>
  <si>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</si>
  <si>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</si>
  <si>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</si>
  <si>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</si>
  <si>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</si>
  <si>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</si>
  <si>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</si>
  <si>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</si>
  <si>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</si>
  <si>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</si>
  <si>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</si>
  <si>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</si>
  <si>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</si>
  <si>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</si>
  <si>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</si>
  <si>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</si>
  <si>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</si>
  <si>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</si>
  <si>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</si>
  <si>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</si>
  <si>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</si>
  <si>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</si>
  <si>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</si>
  <si>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</si>
  <si>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</si>
  <si>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</si>
  <si>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</si>
  <si>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</si>
  <si>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</si>
  <si>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</si>
  <si>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</si>
  <si>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</si>
  <si>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</si>
  <si>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</si>
  <si>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</si>
  <si>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</si>
  <si>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</si>
  <si>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</si>
  <si>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</si>
  <si>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</si>
  <si>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</si>
  <si>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</si>
  <si>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</si>
  <si>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</si>
  <si>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</si>
  <si>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</si>
  <si>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</si>
  <si>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</si>
  <si>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</si>
  <si>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</si>
  <si>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</si>
  <si>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</si>
  <si>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</si>
  <si>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</si>
  <si>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</si>
  <si>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</si>
  <si>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</si>
  <si>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</si>
  <si>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</si>
  <si>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</si>
  <si>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</si>
  <si>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</si>
  <si>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</si>
  <si>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</si>
  <si>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</si>
  <si>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</si>
  <si>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</si>
  <si>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</si>
  <si>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</si>
  <si>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</si>
  <si>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</si>
  <si>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</si>
  <si>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</si>
  <si>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</si>
  <si>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</si>
  <si>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</si>
  <si>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</si>
  <si>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</si>
  <si>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</si>
  <si>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</si>
  <si>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</si>
  <si>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</si>
  <si>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</si>
  <si>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</si>
  <si>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</si>
  <si>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</si>
  <si>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</si>
  <si>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</si>
  <si>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</si>
  <si>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</si>
  <si>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</si>
  <si>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</si>
  <si>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</si>
  <si>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</si>
  <si>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</si>
  <si>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</si>
  <si>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</si>
  <si>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</si>
  <si>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</si>
  <si>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</si>
  <si>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</si>
  <si>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</si>
  <si>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</si>
  <si>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</si>
  <si>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</si>
  <si>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</si>
  <si>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</si>
  <si>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</si>
  <si>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</si>
  <si>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</si>
  <si>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</si>
  <si>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</si>
  <si>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</si>
  <si>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</si>
  <si>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</si>
  <si>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</si>
  <si>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</si>
  <si>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</si>
  <si>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</si>
  <si>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</si>
  <si>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</si>
  <si>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</si>
  <si>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</si>
  <si>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</si>
  <si>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</si>
  <si>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</si>
  <si>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</si>
  <si>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</si>
  <si>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</si>
  <si>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</si>
  <si>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</si>
  <si>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</si>
  <si>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</si>
  <si>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</si>
  <si>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</si>
  <si>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</si>
  <si>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</si>
  <si>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</si>
  <si>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</si>
  <si>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</si>
  <si>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</si>
  <si>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</si>
  <si>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</si>
  <si>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</si>
  <si>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</si>
  <si>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</si>
  <si>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</si>
  <si>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</si>
  <si>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</si>
  <si>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</si>
  <si>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</si>
  <si>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</si>
  <si>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</si>
  <si>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</si>
  <si>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</si>
  <si>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</si>
  <si>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</si>
  <si>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</si>
  <si>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</si>
  <si>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</si>
  <si>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</si>
  <si>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</si>
  <si>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</si>
  <si>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</si>
  <si>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</si>
  <si>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</si>
  <si>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</si>
  <si>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</si>
  <si>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</si>
  <si>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</si>
  <si>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</si>
  <si>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</si>
  <si>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</si>
  <si>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</si>
  <si>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</si>
  <si>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</si>
  <si>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</si>
  <si>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</si>
  <si>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</si>
  <si>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</si>
  <si>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</si>
  <si>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</si>
  <si>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</si>
  <si>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</si>
  <si>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</si>
  <si>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</si>
  <si>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</si>
  <si>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</si>
  <si>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</si>
  <si>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</si>
  <si>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</si>
  <si>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</si>
  <si>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</si>
  <si>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</si>
  <si>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</si>
  <si>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</si>
  <si>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</si>
  <si>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</si>
  <si>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</si>
  <si>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</si>
  <si>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</si>
  <si>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</si>
  <si>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</si>
  <si>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</si>
  <si>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</si>
  <si>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</si>
  <si>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</si>
  <si>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</si>
  <si>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</si>
  <si>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</si>
  <si>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</si>
  <si>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</si>
  <si>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</si>
  <si>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</si>
  <si>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</si>
  <si>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</si>
  <si>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</si>
  <si>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</si>
  <si>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</si>
  <si>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</si>
  <si>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</si>
  <si>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</si>
  <si>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</si>
  <si>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</si>
  <si>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</si>
  <si>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</si>
  <si>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</si>
  <si>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</si>
  <si>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</si>
  <si>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</si>
  <si>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</si>
  <si>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</si>
  <si>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</si>
  <si>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</si>
  <si>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</si>
  <si>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</si>
  <si>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</si>
  <si>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</si>
  <si>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</si>
  <si>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</si>
  <si>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</si>
  <si>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</si>
  <si>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</si>
  <si>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</si>
  <si>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</si>
  <si>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</si>
  <si>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</si>
  <si>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</si>
  <si>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</si>
  <si>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</si>
  <si>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</si>
  <si>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</si>
  <si>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</si>
  <si>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</si>
  <si>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</si>
  <si>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</si>
  <si>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</si>
  <si>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</si>
  <si>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</si>
  <si>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</si>
  <si>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</si>
  <si>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</si>
  <si>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</si>
  <si>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</si>
  <si>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</si>
  <si>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</si>
  <si>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</si>
  <si>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</si>
  <si>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</si>
  <si>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</si>
  <si>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</si>
  <si>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</si>
  <si>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</si>
  <si>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</si>
  <si>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</si>
  <si>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</si>
  <si>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</si>
  <si>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</si>
  <si>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</si>
  <si>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</si>
  <si>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</si>
  <si>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</si>
  <si>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</si>
  <si>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</si>
  <si>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</si>
  <si>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</si>
  <si>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</si>
  <si>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</si>
  <si>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</si>
  <si>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</si>
  <si>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</si>
  <si>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</si>
  <si>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</si>
  <si>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</si>
  <si>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</si>
  <si>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</si>
  <si>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</si>
  <si>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</si>
  <si>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</si>
  <si>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</si>
  <si>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</si>
  <si>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</si>
  <si>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</si>
  <si>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</si>
  <si>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</si>
  <si>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</si>
  <si>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</si>
  <si>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</si>
  <si>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</si>
  <si>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</si>
  <si>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</si>
  <si>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</si>
  <si>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</si>
  <si>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</si>
  <si>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</si>
  <si>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</si>
  <si>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</si>
  <si>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</si>
  <si>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</si>
  <si>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</si>
  <si>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</si>
  <si>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</si>
  <si>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</si>
  <si>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</si>
  <si>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</si>
  <si>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</si>
  <si>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</si>
  <si>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</si>
  <si>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</si>
  <si>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</si>
  <si>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</si>
  <si>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</si>
  <si>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</si>
  <si>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</si>
  <si>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</si>
  <si>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</si>
  <si>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</si>
  <si>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</si>
  <si>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</si>
  <si>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</si>
  <si>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</si>
  <si>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</si>
  <si>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</si>
  <si>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</si>
  <si>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</si>
  <si>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</si>
  <si>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</si>
  <si>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</si>
  <si>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</si>
  <si>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</si>
  <si>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</si>
  <si>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</si>
  <si>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</si>
  <si>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</si>
  <si>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</si>
  <si>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</si>
  <si>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</si>
  <si>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</si>
  <si>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</si>
  <si>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</si>
  <si>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</si>
  <si>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</si>
  <si>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</si>
  <si>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</si>
  <si>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</si>
  <si>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</si>
  <si>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</si>
  <si>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</si>
  <si>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</si>
  <si>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</si>
  <si>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</si>
  <si>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</si>
  <si>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</si>
  <si>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</si>
  <si>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</si>
  <si>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</si>
  <si>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</si>
  <si>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</si>
  <si>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</si>
  <si>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</si>
  <si>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</si>
  <si>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</si>
  <si>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</si>
  <si>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</si>
  <si>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</si>
  <si>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</si>
  <si>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</si>
  <si>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</si>
  <si>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</si>
  <si>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</si>
  <si>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</si>
  <si>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</si>
  <si>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</si>
  <si>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</si>
  <si>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</si>
  <si>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</si>
  <si>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</si>
  <si>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</si>
  <si>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</si>
  <si>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</si>
  <si>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</si>
  <si>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</si>
  <si>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</si>
  <si>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</si>
  <si>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</si>
  <si>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</si>
  <si>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</si>
  <si>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</si>
  <si>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</si>
  <si>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</si>
  <si>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</si>
  <si>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</si>
  <si>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</si>
  <si>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</si>
  <si>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</si>
  <si>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</si>
  <si>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</si>
  <si>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</si>
  <si>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</si>
  <si>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</si>
  <si>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</si>
  <si>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</si>
  <si>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</si>
  <si>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</si>
  <si>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</si>
  <si>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</si>
  <si>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</si>
  <si>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</si>
  <si>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</si>
  <si>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</si>
  <si>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</si>
  <si>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</si>
  <si>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</si>
  <si>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</si>
  <si>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</si>
  <si>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</si>
  <si>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</si>
  <si>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</si>
  <si>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</si>
  <si>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</si>
  <si>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</si>
  <si>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</si>
  <si>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</si>
  <si>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</si>
  <si>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</si>
  <si>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</si>
  <si>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</si>
  <si>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</si>
  <si>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</si>
  <si>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</si>
  <si>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</si>
  <si>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</si>
  <si>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</si>
  <si>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</si>
  <si>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</si>
  <si>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</si>
  <si>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</si>
  <si>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</si>
  <si>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</si>
  <si>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</si>
  <si>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</si>
  <si>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</si>
  <si>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</si>
  <si>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</si>
  <si>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</si>
  <si>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</si>
  <si>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</si>
  <si>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</si>
  <si>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</si>
  <si>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</si>
  <si>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</si>
  <si>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</si>
  <si>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</si>
  <si>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</si>
  <si>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</si>
  <si>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</si>
  <si>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</si>
  <si>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</si>
  <si>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</si>
  <si>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</si>
  <si>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</si>
  <si>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</si>
  <si>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</si>
  <si>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</si>
  <si>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</si>
  <si>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</si>
  <si>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</si>
  <si>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</si>
  <si>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</si>
  <si>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</si>
  <si>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</si>
  <si>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</si>
  <si>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</si>
  <si>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</si>
  <si>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</si>
  <si>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</si>
  <si>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</si>
  <si>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</si>
  <si>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</si>
  <si>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</si>
  <si>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</si>
  <si>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</si>
  <si>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</si>
  <si>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</si>
  <si>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</si>
  <si>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</si>
  <si>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</si>
  <si>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</si>
  <si>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</si>
  <si>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</si>
  <si>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</si>
  <si>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</si>
  <si>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</si>
  <si>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</si>
  <si>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</si>
  <si>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</si>
  <si>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</si>
  <si>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</si>
  <si>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</si>
  <si>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</si>
  <si>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</si>
  <si>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</si>
  <si>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</si>
  <si>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</si>
  <si>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</si>
  <si>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</si>
  <si>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</si>
  <si>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</si>
  <si>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</si>
  <si>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</si>
  <si>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</si>
  <si>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</si>
  <si>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</si>
  <si>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</si>
  <si>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</si>
  <si>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</si>
  <si>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</si>
  <si>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</si>
  <si>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</si>
  <si>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</si>
  <si>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</si>
  <si>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</si>
  <si>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</si>
  <si>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</si>
  <si>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</si>
  <si>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</si>
  <si>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</si>
  <si>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</si>
  <si>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</si>
  <si>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</si>
  <si>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</si>
  <si>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</si>
  <si>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</si>
  <si>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</si>
  <si>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</si>
  <si>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</si>
  <si>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</si>
  <si>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</si>
  <si>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</si>
  <si>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</si>
  <si>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</si>
  <si>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</si>
  <si>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</si>
  <si>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</si>
  <si>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</si>
  <si>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</si>
  <si>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</si>
  <si>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</si>
  <si>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</si>
  <si>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</si>
  <si>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</si>
  <si>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</si>
  <si>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</si>
  <si>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</si>
  <si>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</si>
  <si>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</si>
  <si>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</si>
  <si>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</si>
  <si>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</si>
  <si>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</si>
  <si>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</si>
  <si>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</si>
  <si>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</si>
  <si>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</si>
  <si>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</si>
  <si>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</si>
  <si>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</si>
  <si>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</si>
  <si>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</si>
  <si>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</si>
  <si>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</si>
  <si>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</si>
  <si>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</si>
  <si>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</si>
  <si>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</si>
  <si>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</si>
  <si>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</si>
  <si>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</si>
  <si>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</si>
  <si>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</si>
  <si>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</si>
  <si>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</si>
  <si>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</si>
  <si>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</si>
  <si>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</si>
  <si>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</si>
  <si>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</si>
  <si>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</si>
  <si>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</si>
  <si>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</si>
  <si>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</si>
  <si>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</si>
  <si>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</si>
  <si>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</si>
  <si>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</si>
  <si>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</si>
  <si>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</si>
  <si>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</si>
  <si>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</si>
  <si>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</si>
  <si>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</si>
  <si>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</si>
  <si>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</si>
  <si>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</si>
  <si>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</si>
  <si>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</si>
  <si>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</si>
  <si>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</si>
  <si>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</si>
  <si>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</si>
  <si>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</si>
  <si>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</si>
  <si>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</si>
  <si>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</si>
  <si>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</si>
  <si>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</si>
  <si>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</si>
  <si>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</si>
  <si>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</si>
  <si>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</si>
  <si>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</si>
  <si>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</si>
  <si>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</si>
  <si>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</si>
  <si>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</si>
  <si>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</si>
  <si>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</si>
  <si>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</si>
  <si>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</si>
  <si>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</si>
  <si>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</si>
  <si>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</si>
  <si>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</si>
  <si>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</si>
  <si>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</si>
  <si>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</si>
  <si>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</si>
  <si>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</si>
  <si>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</si>
  <si>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</si>
  <si>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</si>
  <si>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</si>
  <si>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</si>
  <si>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</si>
  <si>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</si>
  <si>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</si>
  <si>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</si>
  <si>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</si>
  <si>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</si>
  <si>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</si>
  <si>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</si>
  <si>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</si>
  <si>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</si>
  <si>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</si>
  <si>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</si>
  <si>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</si>
  <si>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</si>
  <si>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</si>
  <si>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</si>
  <si>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</si>
  <si>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</si>
  <si>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</si>
  <si>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</si>
  <si>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</si>
  <si>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</si>
  <si>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</si>
  <si>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</si>
  <si>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</si>
  <si>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</si>
  <si>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</si>
  <si>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</si>
  <si>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</si>
  <si>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</si>
  <si>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</si>
  <si>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</si>
  <si>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</si>
  <si>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</si>
  <si>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</si>
  <si>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</si>
  <si>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</si>
  <si>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</si>
  <si>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</si>
  <si>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</si>
  <si>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</si>
  <si>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</si>
  <si>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</si>
  <si>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</si>
  <si>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</si>
  <si>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</si>
  <si>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</si>
  <si>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</si>
  <si>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</si>
  <si>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</si>
  <si>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</si>
  <si>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</si>
  <si>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</si>
  <si>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</si>
  <si>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</si>
  <si>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</si>
  <si>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</si>
  <si>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</si>
  <si>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</si>
  <si>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</si>
  <si>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</si>
  <si>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</si>
  <si>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</si>
  <si>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</si>
  <si>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</si>
  <si>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</si>
  <si>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</si>
  <si>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</si>
  <si>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</si>
  <si>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</si>
  <si>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</si>
  <si>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</si>
  <si>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</si>
  <si>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</si>
  <si>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</si>
  <si>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</si>
  <si>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</si>
  <si>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</si>
  <si>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</si>
  <si>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</si>
  <si>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</si>
  <si>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</si>
  <si>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</si>
  <si>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</si>
  <si>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</si>
  <si>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</si>
  <si>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</si>
  <si>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</si>
  <si>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</si>
  <si>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</si>
  <si>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</si>
  <si>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</si>
  <si>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</si>
  <si>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</si>
  <si>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</si>
  <si>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</si>
  <si>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</si>
  <si>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</si>
  <si>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</si>
  <si>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</si>
  <si>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</si>
  <si>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</si>
  <si>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</si>
  <si>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</si>
  <si>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</si>
  <si>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</si>
  <si>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</si>
  <si>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</si>
  <si>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</si>
  <si>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</si>
  <si>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</si>
  <si>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</si>
  <si>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</si>
  <si>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</si>
  <si>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</si>
  <si>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</si>
  <si>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</si>
  <si>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</si>
  <si>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</si>
  <si>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</si>
  <si>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</si>
  <si>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</si>
  <si>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</si>
  <si>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</si>
  <si>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</si>
  <si>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</si>
  <si>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</si>
  <si>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</si>
  <si>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</si>
  <si>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</si>
  <si>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</si>
  <si>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</si>
  <si>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</si>
  <si>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</si>
  <si>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</si>
  <si>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</si>
  <si>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</si>
  <si>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</si>
  <si>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</si>
  <si>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</si>
  <si>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</si>
  <si>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</si>
  <si>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</si>
  <si>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</si>
  <si>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</si>
  <si>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</si>
  <si>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</si>
  <si>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</si>
  <si>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</si>
  <si>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</si>
  <si>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</si>
  <si>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</si>
  <si>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</si>
  <si>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</si>
  <si>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</si>
  <si>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</si>
  <si>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</si>
  <si>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</si>
  <si>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</si>
  <si>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</si>
  <si>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</si>
  <si>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</si>
  <si>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</si>
  <si>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</si>
  <si>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</si>
  <si>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</si>
  <si>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</si>
  <si>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</si>
  <si>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</si>
  <si>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</si>
  <si>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</si>
  <si>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</si>
  <si>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</si>
  <si>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</si>
  <si>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</si>
  <si>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</si>
  <si>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</si>
  <si>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</si>
  <si>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</si>
  <si>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</si>
  <si>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</si>
  <si>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</si>
  <si>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</si>
  <si>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</si>
  <si>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</si>
  <si>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</si>
  <si>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</si>
  <si>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</si>
  <si>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</si>
  <si>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</si>
  <si>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</si>
  <si>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</si>
  <si>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</si>
  <si>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</si>
  <si>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</si>
  <si>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</si>
  <si>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</si>
  <si>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</si>
  <si>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</si>
  <si>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</si>
  <si>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</si>
  <si>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</si>
  <si>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</si>
  <si>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</si>
  <si>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</si>
  <si>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</si>
  <si>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</si>
  <si>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</si>
  <si>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</si>
  <si>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</si>
  <si>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</si>
  <si>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</si>
  <si>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</si>
  <si>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</si>
  <si>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</si>
  <si>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</si>
  <si>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</si>
  <si>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</si>
  <si>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</si>
  <si>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</si>
  <si>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</si>
  <si>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</si>
  <si>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</si>
  <si>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</si>
  <si>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</si>
  <si>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</si>
  <si>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</si>
  <si>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</si>
  <si>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</si>
  <si>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</si>
  <si>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</si>
  <si>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</si>
  <si>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</si>
  <si>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</si>
  <si>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</si>
  <si>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</si>
  <si>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</si>
  <si>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</si>
  <si>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</si>
  <si>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</si>
  <si>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</si>
  <si>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</si>
  <si>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</si>
  <si>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</si>
  <si>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</si>
  <si>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</si>
  <si>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</si>
  <si>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</si>
  <si>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</si>
  <si>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</si>
  <si>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</si>
  <si>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</si>
  <si>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</si>
  <si>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</si>
  <si>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</si>
  <si>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</si>
  <si>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</si>
  <si>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</si>
  <si>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</si>
  <si>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</si>
  <si>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</si>
  <si>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</si>
  <si>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</si>
  <si>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</si>
  <si>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</si>
  <si>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</si>
  <si>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</si>
  <si>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</si>
  <si>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</si>
  <si>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</si>
  <si>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</si>
  <si>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</si>
  <si>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</si>
  <si>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</si>
  <si>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</si>
  <si>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</si>
  <si>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</si>
  <si>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</si>
  <si>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</si>
  <si>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</si>
  <si>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</si>
  <si>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</si>
  <si>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</si>
  <si>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</si>
  <si>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</si>
  <si>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</si>
  <si>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</si>
  <si>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</si>
  <si>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</si>
  <si>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</si>
  <si>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</si>
  <si>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</si>
  <si>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</si>
  <si>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</si>
  <si>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</si>
  <si>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</si>
  <si>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</si>
  <si>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</si>
  <si>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</si>
  <si>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</si>
  <si>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</si>
  <si>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</si>
  <si>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</si>
  <si>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</si>
  <si>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</si>
  <si>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</si>
  <si>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</si>
  <si>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</si>
  <si>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</si>
  <si>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</si>
  <si>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</si>
  <si>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</si>
  <si>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</si>
  <si>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</si>
  <si>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</si>
  <si>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</si>
  <si>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</si>
  <si>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</si>
  <si>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</si>
  <si>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</si>
  <si>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</si>
  <si>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</si>
  <si>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</si>
  <si>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</si>
  <si>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</si>
  <si>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</si>
  <si>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</si>
  <si>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</si>
  <si>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</si>
  <si>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</si>
  <si>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</si>
  <si>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</si>
  <si>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</si>
  <si>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</si>
  <si>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</si>
  <si>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</si>
  <si>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</si>
  <si>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</si>
  <si>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</si>
  <si>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</si>
  <si>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</si>
  <si>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</si>
  <si>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</si>
  <si>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</si>
  <si>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</si>
  <si>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</si>
  <si>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</si>
  <si>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</si>
  <si>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</si>
  <si>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</si>
  <si>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</si>
  <si>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</si>
  <si>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</si>
  <si>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</si>
  <si>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</si>
  <si>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</si>
  <si>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</si>
  <si>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</si>
  <si>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</si>
  <si>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</si>
  <si>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</si>
  <si>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</si>
  <si>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</si>
  <si>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</si>
  <si>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</si>
  <si>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</si>
  <si>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</si>
  <si>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</si>
  <si>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</si>
  <si>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</si>
  <si>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</si>
  <si>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</si>
  <si>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</si>
  <si>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</si>
  <si>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</si>
  <si>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</si>
  <si>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</si>
  <si>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</si>
  <si>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</si>
  <si>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</si>
  <si>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</si>
  <si>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</si>
  <si>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</si>
  <si>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</si>
  <si>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</si>
  <si>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</si>
  <si>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</si>
  <si>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</si>
  <si>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</si>
  <si>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</si>
  <si>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</si>
  <si>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</si>
  <si>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</si>
  <si>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</si>
  <si>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</si>
  <si>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</si>
  <si>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</si>
  <si>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</si>
  <si>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</si>
  <si>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</si>
  <si>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</si>
  <si>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</si>
  <si>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</si>
  <si>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</si>
  <si>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</si>
  <si>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</si>
  <si>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</si>
  <si>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</si>
  <si>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</si>
  <si>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</si>
  <si>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</si>
  <si>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</si>
  <si>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</si>
  <si>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</si>
  <si>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</si>
  <si>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</si>
  <si>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</si>
  <si>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</si>
  <si>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</si>
  <si>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</si>
  <si>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</si>
  <si>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</si>
  <si>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</si>
  <si>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</si>
  <si>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</si>
  <si>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</si>
  <si>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</si>
  <si>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</si>
  <si>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</si>
  <si>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</si>
  <si>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</si>
  <si>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</si>
  <si>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</si>
  <si>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</si>
  <si>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</si>
  <si>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</si>
  <si>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</si>
  <si>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</si>
  <si>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</si>
  <si>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</si>
  <si>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</si>
  <si>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</si>
  <si>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</si>
  <si>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</si>
  <si>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</si>
  <si>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</si>
  <si>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</si>
  <si>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</si>
  <si>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</si>
  <si>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</si>
  <si>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</si>
  <si>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</si>
  <si>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</si>
  <si>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</si>
  <si>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</si>
  <si>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</si>
  <si>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</si>
  <si>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</si>
  <si>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</si>
  <si>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</si>
  <si>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</si>
  <si>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</si>
  <si>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</si>
  <si>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</si>
  <si>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</si>
  <si>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</si>
  <si>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</si>
  <si>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</si>
  <si>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</si>
  <si>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</si>
  <si>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</si>
  <si>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</si>
  <si>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</si>
  <si>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</si>
  <si>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</si>
  <si>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</si>
  <si>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</si>
  <si>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</si>
  <si>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</si>
  <si>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</si>
  <si>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</si>
  <si>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</si>
  <si>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</si>
  <si>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</si>
  <si>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</si>
  <si>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</si>
  <si>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</si>
  <si>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</si>
  <si>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</si>
  <si>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</si>
  <si>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</si>
  <si>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</si>
  <si>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</si>
  <si>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</si>
  <si>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</si>
  <si>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</si>
  <si>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</si>
  <si>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</si>
  <si>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</si>
  <si>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</si>
  <si>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</si>
  <si>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</si>
  <si>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</si>
  <si>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</si>
  <si>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</si>
  <si>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</si>
  <si>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</si>
  <si>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</si>
  <si>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</si>
  <si>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</si>
  <si>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</si>
  <si>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</si>
  <si>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</si>
  <si>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</si>
  <si>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</si>
  <si>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</si>
  <si>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</si>
  <si>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</si>
  <si>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</si>
  <si>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</si>
  <si>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</si>
  <si>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</si>
  <si>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</si>
  <si>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</si>
  <si>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</si>
  <si>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</si>
  <si>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</si>
  <si>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</si>
  <si>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</si>
  <si>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</si>
  <si>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</si>
  <si>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</si>
  <si>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</si>
  <si>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</si>
  <si>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</si>
  <si>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</si>
  <si>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</si>
  <si>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</si>
  <si>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</si>
  <si>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</si>
  <si>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</si>
  <si>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</si>
  <si>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</si>
  <si>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</si>
  <si>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</si>
  <si>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</si>
  <si>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</si>
  <si>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</si>
  <si>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</si>
  <si>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</si>
  <si>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</si>
  <si>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</si>
  <si>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</si>
  <si>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</si>
  <si>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</si>
  <si>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</si>
  <si>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</si>
  <si>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</si>
  <si>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</si>
  <si>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</si>
  <si>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</si>
  <si>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</si>
  <si>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</si>
  <si>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</si>
  <si>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</si>
  <si>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</si>
  <si>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</si>
  <si>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</si>
  <si>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</si>
  <si>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</si>
  <si>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</si>
  <si>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</si>
  <si>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</si>
  <si>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</si>
  <si>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</si>
  <si>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</si>
  <si>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</si>
  <si>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</si>
  <si>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</si>
  <si>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</si>
  <si>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</si>
  <si>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</si>
  <si>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</si>
  <si>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</si>
  <si>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</si>
  <si>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</si>
  <si>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</si>
  <si>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</si>
  <si>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</si>
  <si>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</si>
  <si>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</si>
  <si>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</si>
  <si>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</si>
  <si>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</si>
  <si>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</si>
  <si>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</si>
  <si>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</si>
  <si>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</si>
  <si>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</si>
  <si>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</si>
  <si>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</si>
  <si>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</si>
  <si>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</si>
  <si>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</si>
  <si>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</si>
  <si>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</si>
  <si>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</si>
  <si>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</si>
  <si>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</si>
  <si>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</si>
  <si>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</si>
  <si>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</si>
  <si>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</si>
  <si>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</si>
  <si>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</si>
  <si>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</si>
  <si>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</si>
  <si>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</si>
  <si>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</si>
  <si>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</si>
  <si>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</si>
  <si>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</si>
  <si>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</si>
  <si>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</si>
  <si>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</si>
  <si>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</si>
  <si>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</si>
  <si>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</si>
  <si>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</si>
  <si>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</si>
  <si>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</si>
  <si>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</si>
  <si>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</si>
  <si>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</si>
  <si>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</si>
  <si>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</si>
  <si>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</si>
  <si>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</si>
  <si>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</si>
  <si>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</si>
  <si>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</si>
  <si>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</si>
  <si>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</si>
  <si>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</si>
  <si>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</si>
  <si>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</si>
  <si>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</si>
  <si>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</si>
  <si>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</si>
  <si>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</si>
  <si>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</si>
  <si>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</si>
  <si>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</si>
  <si>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</si>
  <si>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</si>
  <si>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</si>
  <si>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</si>
  <si>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</si>
  <si>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</si>
  <si>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</si>
  <si>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</si>
  <si>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</si>
  <si>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</si>
  <si>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</si>
  <si>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</si>
  <si>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</si>
  <si>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</si>
  <si>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</si>
  <si>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</si>
  <si>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</si>
  <si>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</si>
  <si>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</si>
  <si>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</si>
  <si>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</si>
  <si>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</si>
  <si>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</si>
  <si>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</si>
  <si>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</si>
  <si>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</si>
  <si>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</si>
  <si>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</si>
  <si>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</si>
  <si>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</si>
  <si>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</si>
  <si>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</si>
  <si>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</si>
  <si>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</si>
  <si>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</si>
  <si>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</si>
  <si>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</si>
  <si>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</si>
  <si>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</si>
  <si>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</si>
  <si>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</si>
  <si>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</si>
  <si>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</si>
  <si>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</si>
  <si>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</si>
  <si>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</si>
  <si>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</si>
  <si>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</si>
  <si>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</si>
  <si>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</si>
  <si>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</si>
  <si>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</si>
  <si>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</si>
  <si>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</si>
  <si>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</si>
  <si>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</si>
  <si>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</si>
  <si>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</si>
  <si>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</si>
  <si>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</si>
  <si>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</si>
  <si>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</si>
  <si>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</si>
  <si>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</si>
  <si>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</si>
  <si>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</si>
  <si>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</si>
  <si>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</si>
  <si>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</si>
  <si>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</si>
  <si>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</si>
  <si>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</si>
  <si>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</si>
  <si>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</si>
  <si>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</si>
  <si>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</si>
  <si>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</si>
  <si>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</si>
  <si>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</si>
  <si>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</si>
  <si>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</si>
  <si>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</si>
  <si>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</si>
  <si>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</si>
  <si>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</si>
  <si>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</si>
  <si>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</si>
  <si>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</si>
  <si>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</si>
  <si>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</si>
  <si>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</si>
  <si>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</si>
  <si>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</si>
  <si>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</si>
  <si>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</si>
  <si>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</si>
  <si>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</si>
  <si>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</si>
  <si>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</si>
  <si>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</si>
  <si>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</si>
  <si>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</si>
  <si>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</si>
  <si>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</si>
  <si>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</si>
  <si>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</si>
  <si>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</si>
  <si>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</si>
  <si>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</si>
  <si>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</si>
  <si>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</si>
  <si>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</si>
  <si>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</si>
  <si>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</si>
  <si>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</si>
  <si>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</si>
  <si>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</si>
  <si>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</si>
  <si>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</si>
  <si>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</si>
  <si>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</si>
  <si>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</si>
  <si>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</si>
  <si>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</si>
  <si>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</si>
  <si>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</si>
  <si>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</si>
  <si>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</si>
  <si>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</si>
  <si>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</si>
  <si>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</si>
  <si>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</si>
  <si>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</si>
  <si>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</si>
  <si>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</si>
  <si>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</si>
  <si>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</si>
  <si>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</si>
  <si>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</si>
  <si>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</si>
  <si>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</si>
  <si>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</si>
  <si>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</si>
  <si>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</si>
  <si>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</si>
  <si>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</si>
  <si>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</si>
  <si>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</si>
  <si>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</si>
  <si>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</si>
  <si>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</si>
  <si>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</si>
  <si>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</si>
  <si>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</si>
  <si>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</si>
  <si>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</si>
  <si>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</si>
  <si>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</si>
  <si>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</si>
  <si>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</si>
  <si>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</si>
  <si>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</si>
  <si>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</si>
  <si>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</si>
  <si>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</si>
  <si>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</si>
  <si>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</si>
  <si>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</si>
  <si>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</si>
  <si>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</si>
  <si>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</si>
  <si>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</si>
  <si>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</si>
  <si>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</si>
  <si>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</si>
  <si>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</si>
  <si>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</si>
  <si>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</si>
  <si>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</si>
  <si>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</si>
  <si>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</si>
  <si>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</si>
  <si>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</si>
  <si>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</si>
  <si>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</si>
  <si>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</si>
  <si>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</si>
  <si>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</si>
  <si>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</si>
  <si>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</si>
  <si>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</si>
  <si>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</si>
  <si>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</si>
  <si>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</si>
  <si>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</si>
  <si>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</si>
  <si>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</si>
  <si>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</si>
  <si>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</si>
  <si>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</si>
  <si>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</si>
  <si>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</si>
  <si>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</si>
  <si>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</si>
  <si>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</si>
  <si>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</si>
  <si>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</si>
  <si>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</si>
  <si>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</si>
  <si>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</si>
  <si>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</si>
  <si>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</si>
  <si>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</si>
  <si>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</si>
  <si>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</si>
  <si>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</si>
  <si>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</si>
  <si>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</si>
  <si>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</si>
  <si>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</si>
  <si>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</si>
  <si>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</si>
  <si>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</si>
  <si>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</si>
  <si>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</si>
  <si>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</si>
  <si>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</si>
  <si>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</si>
  <si>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</si>
  <si>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</si>
  <si>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</si>
  <si>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</si>
  <si>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</si>
  <si>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</si>
  <si>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</si>
  <si>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</si>
  <si>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</si>
  <si>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</si>
  <si>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</si>
  <si>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</si>
  <si>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</si>
  <si>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</si>
  <si>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</si>
  <si>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</si>
  <si>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</si>
  <si>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</si>
  <si>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</si>
  <si>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</si>
  <si>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</si>
  <si>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</si>
  <si>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</si>
  <si>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</si>
  <si>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</si>
  <si>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</si>
  <si>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</si>
  <si>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</si>
  <si>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</si>
  <si>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</si>
  <si>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</si>
  <si>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</si>
  <si>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</si>
  <si>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</si>
  <si>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</si>
  <si>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</si>
  <si>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</si>
  <si>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</si>
  <si>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</si>
  <si>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</si>
  <si>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</si>
  <si>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</si>
  <si>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</si>
  <si>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</si>
  <si>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</si>
  <si>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</si>
  <si>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</si>
  <si>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</si>
  <si>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</si>
  <si>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</si>
  <si>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</si>
  <si>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</si>
  <si>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</si>
  <si>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</si>
  <si>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</si>
  <si>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</si>
  <si>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</si>
  <si>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</si>
  <si>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</si>
  <si>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</si>
  <si>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</si>
  <si>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</si>
  <si>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</si>
  <si>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</si>
  <si>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</si>
  <si>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</si>
  <si>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</si>
  <si>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</si>
  <si>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</si>
  <si>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</si>
  <si>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</si>
  <si>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</si>
  <si>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</si>
  <si>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</si>
  <si>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</si>
  <si>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</si>
  <si>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</si>
  <si>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</si>
  <si>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</si>
  <si>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</si>
  <si>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</si>
  <si>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</si>
  <si>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</si>
  <si>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</si>
  <si>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</si>
  <si>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</si>
  <si>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</si>
  <si>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</si>
  <si>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</si>
  <si>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</si>
  <si>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</si>
  <si>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</si>
  <si>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</si>
  <si>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</si>
  <si>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</si>
  <si>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</si>
  <si>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</si>
  <si>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</si>
  <si>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</si>
  <si>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</si>
  <si>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</si>
  <si>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</si>
  <si>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</si>
  <si>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</si>
  <si>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</si>
  <si>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</si>
  <si>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</si>
  <si>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</si>
  <si>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</si>
  <si>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</si>
  <si>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</si>
  <si>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</si>
  <si>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</si>
  <si>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</si>
  <si>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</si>
  <si>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</si>
  <si>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</si>
  <si>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</si>
  <si>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</si>
  <si>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</si>
  <si>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</si>
  <si>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</si>
  <si>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</si>
  <si>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</si>
  <si>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</si>
  <si>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</si>
  <si>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</si>
  <si>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</si>
  <si>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</si>
  <si>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</si>
  <si>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</si>
  <si>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</si>
  <si>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</si>
  <si>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</si>
  <si>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</si>
  <si>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</si>
  <si>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</si>
  <si>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</si>
  <si>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</si>
  <si>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</si>
  <si>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</si>
  <si>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</si>
  <si>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</si>
  <si>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</si>
  <si>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</si>
  <si>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</si>
  <si>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</si>
  <si>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</si>
  <si>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</si>
  <si>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</si>
  <si>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</si>
  <si>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</si>
  <si>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</si>
  <si>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</si>
  <si>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</si>
  <si>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</si>
  <si>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</si>
  <si>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</si>
  <si>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</si>
  <si>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</si>
  <si>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</si>
  <si>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</si>
  <si>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</si>
  <si>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</si>
  <si>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</si>
  <si>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</si>
  <si>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</si>
  <si>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</si>
  <si>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</si>
  <si>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</si>
  <si>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</si>
  <si>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</si>
  <si>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</si>
  <si>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</si>
  <si>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</si>
  <si>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</si>
  <si>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</si>
  <si>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</si>
  <si>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</si>
  <si>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</si>
  <si>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</si>
  <si>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</si>
  <si>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</si>
  <si>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</si>
  <si>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</si>
  <si>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</si>
  <si>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</si>
  <si>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</si>
  <si>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</si>
  <si>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</si>
  <si>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</si>
  <si>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</si>
  <si>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</si>
  <si>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</si>
  <si>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</si>
  <si>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</si>
  <si>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</si>
  <si>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</si>
  <si>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</si>
  <si>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</si>
  <si>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</si>
  <si>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</si>
  <si>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</si>
  <si>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</si>
  <si>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</si>
  <si>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</si>
  <si>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</si>
  <si>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</si>
  <si>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</si>
  <si>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</si>
  <si>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</si>
  <si>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</si>
  <si>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</si>
  <si>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</si>
  <si>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</si>
  <si>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</si>
  <si>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</si>
  <si>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</si>
  <si>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</si>
  <si>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</si>
  <si>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</si>
  <si>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</si>
  <si>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</si>
  <si>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</si>
  <si>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</si>
  <si>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</si>
  <si>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</si>
  <si>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</si>
  <si>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</si>
  <si>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</si>
  <si>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</si>
  <si>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</si>
  <si>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</si>
  <si>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</si>
  <si>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</si>
  <si>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</si>
  <si>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</si>
  <si>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</si>
  <si>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</si>
  <si>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</si>
  <si>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</si>
  <si>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</si>
  <si>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</si>
  <si>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</si>
  <si>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</si>
  <si>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</si>
  <si>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</si>
  <si>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</si>
  <si>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</si>
  <si>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</si>
  <si>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</si>
  <si>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</si>
  <si>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</si>
  <si>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</si>
  <si>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</si>
  <si>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</si>
  <si>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</si>
  <si>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</si>
  <si>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</si>
  <si>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</si>
  <si>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</si>
  <si>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</si>
  <si>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</si>
  <si>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</si>
  <si>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</si>
  <si>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</si>
  <si>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</si>
  <si>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</si>
  <si>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</si>
  <si>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</si>
  <si>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</si>
  <si>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</si>
  <si>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</si>
  <si>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</si>
  <si>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</si>
  <si>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</si>
  <si>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</si>
  <si>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</si>
  <si>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</si>
  <si>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</si>
  <si>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</si>
  <si>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</si>
  <si>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</si>
  <si>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</si>
  <si>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</si>
  <si>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</si>
  <si>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</si>
  <si>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</si>
  <si>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</si>
  <si>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</si>
  <si>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</si>
  <si>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</si>
  <si>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</si>
  <si>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</si>
  <si>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</si>
  <si>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</si>
  <si>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</si>
  <si>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</si>
  <si>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</si>
  <si>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</si>
  <si>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</si>
  <si>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</si>
  <si>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</si>
  <si>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</si>
  <si>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</si>
  <si>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</si>
  <si>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</si>
  <si>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</si>
  <si>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</si>
  <si>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</si>
  <si>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</si>
  <si>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</si>
  <si>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</si>
  <si>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</si>
  <si>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</si>
  <si>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</si>
  <si>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</si>
  <si>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</si>
  <si>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</si>
  <si>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</si>
  <si>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</si>
  <si>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</si>
  <si>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</si>
  <si>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</si>
  <si>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</si>
  <si>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</si>
  <si>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</si>
  <si>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</si>
  <si>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</si>
  <si>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</si>
  <si>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</si>
  <si>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</si>
  <si>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</si>
  <si>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</si>
  <si>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</si>
  <si>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</si>
  <si>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</si>
  <si>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</si>
  <si>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</si>
  <si>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</si>
  <si>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</si>
  <si>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</si>
  <si>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</si>
  <si>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</si>
  <si>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</si>
  <si>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</si>
  <si>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</si>
  <si>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</si>
  <si>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</si>
  <si>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</si>
  <si>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</si>
  <si>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</si>
  <si>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</si>
  <si>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</si>
  <si>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</si>
  <si>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</si>
  <si>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</si>
  <si>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</si>
  <si>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</si>
  <si>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</si>
  <si>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</si>
  <si>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</si>
  <si>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</si>
  <si>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</si>
  <si>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</si>
  <si>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</si>
  <si>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</si>
  <si>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</si>
  <si>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</si>
  <si>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</si>
  <si>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</si>
  <si>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</si>
  <si>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</si>
  <si>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</si>
  <si>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</si>
  <si>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</si>
  <si>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</si>
  <si>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</si>
  <si>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</si>
  <si>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</si>
  <si>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</si>
  <si>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</si>
  <si>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</si>
  <si>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</si>
  <si>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</si>
  <si>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</si>
  <si>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</si>
  <si>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</si>
  <si>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</si>
  <si>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</si>
  <si>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</si>
  <si>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</si>
  <si>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</si>
  <si>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</si>
  <si>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</si>
  <si>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</si>
  <si>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</si>
  <si>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</si>
  <si>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</si>
  <si>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</si>
  <si>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</si>
  <si>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</si>
  <si>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</si>
  <si>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</si>
  <si>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</si>
  <si>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</si>
  <si>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</si>
  <si>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</si>
  <si>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</si>
  <si>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</si>
  <si>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</si>
  <si>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</si>
  <si>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</si>
  <si>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</si>
  <si>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</si>
  <si>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</si>
  <si>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</si>
  <si>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</si>
  <si>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</si>
  <si>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</si>
  <si>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</si>
  <si>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</si>
  <si>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</si>
  <si>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</si>
  <si>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</si>
  <si>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</si>
  <si>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</si>
  <si>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</si>
  <si>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</si>
  <si>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</si>
  <si>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</si>
  <si>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</si>
  <si>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</si>
  <si>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</si>
  <si>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</si>
  <si>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</si>
  <si>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</si>
  <si>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</si>
  <si>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</si>
  <si>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</si>
  <si>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</si>
  <si>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</si>
  <si>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</si>
  <si>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</si>
  <si>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</si>
  <si>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</si>
  <si>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</si>
  <si>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</si>
  <si>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</si>
  <si>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</si>
  <si>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</si>
  <si>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</si>
  <si>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</si>
  <si>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</si>
  <si>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</si>
  <si>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</si>
  <si>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</si>
  <si>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</si>
  <si>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</si>
  <si>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</si>
  <si>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</si>
  <si>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</si>
  <si>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</si>
  <si>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</si>
  <si>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</si>
  <si>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</si>
  <si>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</si>
  <si>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</si>
  <si>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</si>
  <si>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</si>
  <si>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</si>
  <si>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</si>
  <si>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</si>
  <si>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</si>
  <si>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</si>
  <si>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</si>
  <si>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</si>
  <si>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</si>
  <si>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</si>
  <si>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</si>
  <si>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</si>
  <si>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</si>
  <si>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</si>
  <si>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</si>
  <si>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</si>
  <si>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</si>
  <si>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</si>
  <si>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</si>
  <si>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</si>
  <si>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</si>
  <si>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</si>
  <si>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</si>
  <si>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</si>
  <si>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</si>
  <si>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</si>
  <si>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</si>
  <si>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</si>
  <si>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</si>
  <si>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</si>
  <si>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</si>
  <si>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</si>
  <si>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</si>
  <si>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</si>
  <si>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</si>
  <si>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</si>
  <si>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</si>
  <si>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</si>
  <si>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</si>
  <si>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</si>
  <si>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</si>
  <si>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</si>
  <si>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</si>
  <si>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</si>
  <si>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</si>
  <si>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</si>
  <si>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</si>
  <si>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</si>
  <si>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</si>
  <si>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</si>
  <si>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</si>
  <si>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</si>
  <si>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</si>
  <si>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</si>
  <si>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</si>
  <si>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</si>
  <si>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</si>
  <si>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</si>
  <si>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</si>
  <si>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</si>
  <si>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</si>
  <si>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</si>
  <si>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</si>
  <si>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</si>
  <si>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</si>
  <si>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</si>
  <si>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</si>
  <si>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</si>
  <si>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</si>
  <si>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</si>
  <si>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</si>
  <si>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</si>
  <si>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</si>
  <si>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</si>
  <si>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</si>
  <si>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</si>
  <si>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</si>
  <si>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</si>
  <si>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</si>
  <si>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</si>
  <si>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</si>
  <si>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</si>
  <si>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</si>
  <si>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</si>
  <si>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</si>
  <si>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</si>
  <si>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</si>
  <si>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</si>
  <si>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</si>
  <si>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</si>
  <si>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</si>
  <si>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</si>
  <si>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</si>
  <si>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</si>
  <si>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</si>
  <si>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</si>
  <si>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</si>
  <si>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</si>
  <si>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</si>
  <si>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</si>
  <si>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</si>
  <si>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</si>
  <si>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</si>
  <si>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</si>
  <si>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</si>
  <si>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</si>
  <si>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</si>
  <si>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</si>
  <si>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</si>
  <si>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</si>
  <si>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</si>
  <si>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</si>
  <si>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</si>
  <si>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</si>
  <si>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</si>
  <si>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</si>
  <si>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</si>
  <si>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</si>
  <si>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</si>
  <si>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</si>
  <si>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</si>
  <si>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</si>
  <si>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</si>
  <si>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</si>
  <si>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</si>
  <si>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</si>
  <si>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</si>
  <si>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</si>
  <si>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</si>
  <si>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</si>
  <si>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</si>
  <si>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</si>
  <si>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</si>
  <si>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</si>
  <si>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</si>
  <si>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</si>
  <si>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</si>
  <si>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</si>
  <si>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</si>
  <si>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</si>
  <si>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</si>
  <si>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</si>
  <si>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</si>
  <si>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</si>
  <si>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</si>
  <si>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</si>
  <si>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</si>
  <si>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</si>
  <si>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</si>
  <si>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</si>
  <si>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</si>
  <si>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</si>
  <si>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</si>
  <si>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</si>
  <si>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</si>
  <si>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</si>
  <si>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</si>
  <si>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</si>
  <si>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</si>
  <si>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</si>
  <si>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</si>
  <si>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</si>
  <si>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</si>
  <si>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</si>
  <si>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</si>
  <si>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</si>
  <si>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</si>
  <si>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</si>
  <si>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</si>
  <si>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</si>
  <si>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</si>
  <si>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</si>
  <si>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</si>
  <si>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</si>
  <si>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</si>
  <si>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</si>
  <si>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</si>
  <si>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</si>
  <si>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</si>
  <si>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</si>
  <si>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</si>
  <si>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</si>
  <si>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</si>
  <si>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</si>
  <si>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</si>
  <si>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</si>
  <si>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</si>
  <si>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</si>
  <si>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</si>
  <si>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</si>
  <si>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</si>
  <si>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</si>
  <si>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</si>
  <si>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</si>
  <si>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</si>
  <si>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</si>
  <si>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</si>
  <si>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</si>
  <si>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</si>
  <si>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</si>
  <si>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</si>
  <si>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</si>
  <si>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</si>
  <si>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</si>
  <si>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</si>
  <si>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</si>
  <si>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</si>
  <si>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</si>
  <si>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</si>
  <si>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</si>
  <si>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</si>
  <si>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</si>
  <si>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</si>
  <si>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</si>
  <si>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</si>
  <si>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</si>
  <si>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</si>
  <si>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</si>
  <si>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</si>
  <si>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</si>
  <si>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</si>
  <si>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</si>
  <si>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</si>
  <si>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</si>
  <si>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</si>
  <si>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</si>
  <si>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</si>
  <si>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</si>
  <si>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</si>
  <si>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</si>
  <si>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</si>
  <si>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</si>
  <si>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</si>
  <si>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</si>
  <si>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</si>
  <si>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</si>
  <si>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</si>
  <si>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</si>
  <si>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</si>
  <si>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</si>
  <si>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</si>
  <si>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</si>
  <si>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</si>
  <si>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</si>
  <si>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</si>
  <si>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</si>
  <si>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</si>
  <si>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</si>
  <si>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</si>
  <si>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</si>
  <si>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</si>
  <si>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</si>
  <si>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</si>
  <si>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</si>
  <si>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</si>
  <si>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</si>
  <si>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</si>
  <si>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</si>
  <si>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</si>
  <si>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</si>
  <si>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</si>
  <si>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</si>
  <si>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</si>
  <si>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</si>
  <si>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</si>
  <si>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</si>
  <si>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</si>
  <si>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</si>
  <si>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</si>
  <si>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</si>
  <si>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</si>
  <si>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</si>
  <si>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</si>
  <si>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</si>
  <si>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</si>
  <si>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</si>
  <si>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</si>
  <si>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</si>
  <si>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</si>
  <si>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</si>
  <si>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</si>
  <si>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</si>
  <si>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</si>
  <si>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</si>
  <si>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</si>
  <si>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</si>
  <si>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</si>
  <si>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</si>
  <si>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</si>
  <si>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</si>
  <si>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</si>
  <si>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</si>
  <si>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</si>
  <si>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</si>
  <si>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</si>
  <si>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</si>
  <si>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</si>
  <si>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</si>
  <si>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</si>
  <si>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</si>
  <si>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</si>
  <si>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</si>
  <si>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</si>
  <si>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</si>
  <si>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</si>
  <si>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</si>
  <si>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</si>
  <si>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</si>
  <si>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</si>
  <si>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</si>
  <si>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</si>
  <si>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</si>
  <si>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</si>
  <si>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</si>
  <si>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</si>
  <si>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</si>
  <si>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</si>
  <si>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</si>
  <si>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</si>
  <si>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</si>
  <si>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</si>
  <si>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</si>
  <si>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</si>
  <si>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</si>
  <si>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</si>
  <si>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</si>
  <si>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</si>
  <si>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</si>
  <si>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</si>
  <si>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</si>
  <si>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</si>
  <si>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</si>
  <si>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</si>
  <si>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</si>
  <si>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</si>
  <si>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</si>
  <si>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</si>
  <si>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</si>
  <si>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</si>
  <si>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</si>
  <si>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</si>
  <si>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</si>
  <si>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</si>
  <si>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</si>
  <si>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</si>
  <si>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</si>
  <si>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</si>
  <si>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</si>
  <si>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</si>
  <si>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</si>
  <si>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</si>
  <si>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</si>
  <si>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</si>
  <si>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</si>
  <si>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</si>
  <si>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</si>
  <si>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</si>
  <si>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</si>
  <si>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</si>
  <si>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</si>
  <si>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</si>
  <si>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</si>
  <si>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</si>
  <si>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</si>
  <si>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</si>
  <si>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</si>
  <si>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</si>
  <si>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</si>
  <si>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</si>
  <si>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</si>
  <si>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</si>
  <si>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</si>
  <si>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</si>
  <si>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</si>
  <si>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</si>
  <si>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</si>
  <si>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</si>
  <si>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</si>
  <si>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</si>
  <si>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</si>
  <si>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</si>
  <si>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</si>
  <si>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</si>
  <si>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</si>
  <si>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</si>
  <si>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</si>
  <si>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</si>
  <si>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</si>
  <si>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</si>
  <si>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</si>
  <si>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</si>
  <si>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</si>
  <si>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</si>
  <si>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</si>
  <si>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</si>
  <si>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</si>
  <si>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</si>
  <si>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</si>
  <si>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</si>
  <si>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</si>
  <si>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</si>
  <si>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</si>
  <si>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</si>
  <si>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</si>
  <si>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</si>
  <si>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</si>
  <si>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</si>
  <si>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</si>
  <si>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</si>
  <si>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</si>
  <si>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</si>
  <si>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</si>
  <si>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</si>
  <si>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</si>
  <si>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</si>
  <si>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</si>
  <si>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</si>
  <si>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</si>
  <si>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</si>
  <si>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</si>
  <si>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</si>
  <si>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</si>
  <si>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</si>
  <si>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</si>
  <si>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</si>
  <si>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</si>
  <si>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</si>
  <si>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</si>
  <si>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</si>
  <si>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</si>
  <si>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</si>
  <si>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</si>
  <si>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</si>
  <si>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</si>
  <si>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</si>
  <si>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</si>
  <si>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</si>
  <si>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</si>
  <si>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</si>
  <si>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</si>
  <si>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</si>
  <si>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</si>
  <si>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</si>
  <si>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</si>
  <si>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</si>
  <si>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</si>
  <si>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</si>
  <si>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</si>
  <si>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</si>
  <si>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</si>
  <si>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</si>
  <si>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</si>
  <si>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</si>
  <si>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</si>
  <si>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</si>
  <si>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</si>
  <si>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</si>
  <si>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</si>
  <si>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</si>
  <si>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</si>
  <si>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</si>
  <si>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</si>
  <si>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</si>
  <si>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</si>
  <si>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</si>
  <si>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</si>
  <si>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</si>
  <si>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</si>
  <si>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</si>
  <si>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</si>
  <si>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</si>
  <si>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</si>
  <si>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</si>
  <si>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</si>
  <si>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</si>
  <si>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</si>
  <si>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</si>
  <si>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</si>
  <si>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</si>
  <si>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</si>
  <si>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</si>
  <si>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</si>
  <si>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</si>
  <si>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</si>
  <si>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</si>
  <si>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</si>
  <si>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</si>
  <si>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</si>
  <si>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</si>
  <si>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</si>
  <si>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</si>
  <si>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</si>
  <si>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</si>
  <si>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</si>
  <si>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</si>
  <si>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</si>
  <si>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</si>
  <si>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</si>
  <si>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</si>
  <si>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</si>
  <si>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</si>
  <si>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</si>
  <si>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</si>
  <si>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</si>
  <si>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</si>
  <si>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</si>
  <si>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</si>
  <si>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</si>
  <si>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</si>
  <si>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</si>
  <si>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</si>
  <si>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</si>
  <si>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</si>
  <si>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</si>
  <si>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</si>
  <si>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</si>
  <si>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</si>
  <si>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</si>
  <si>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</si>
  <si>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</si>
  <si>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</si>
  <si>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</si>
  <si>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</si>
  <si>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</si>
  <si>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</si>
  <si>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</si>
  <si>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</si>
  <si>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</si>
  <si>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</si>
  <si>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</si>
  <si>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</si>
  <si>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</si>
  <si>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</si>
  <si>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</si>
  <si>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</si>
  <si>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</si>
  <si>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</si>
  <si>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</si>
  <si>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</si>
  <si>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</si>
  <si>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</si>
  <si>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</si>
  <si>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</si>
  <si>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</si>
  <si>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</si>
  <si>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</si>
  <si>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</si>
  <si>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</si>
  <si>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</si>
  <si>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</si>
  <si>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</si>
  <si>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</si>
  <si>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</si>
  <si>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</si>
  <si>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</si>
  <si>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</si>
  <si>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</si>
  <si>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</si>
  <si>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</si>
  <si>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</si>
  <si>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</si>
  <si>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</si>
  <si>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</si>
  <si>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</si>
  <si>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</si>
  <si>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</si>
  <si>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</si>
  <si>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</si>
  <si>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</si>
  <si>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</si>
  <si>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</si>
  <si>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</si>
  <si>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</si>
  <si>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</si>
  <si>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</si>
  <si>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</si>
  <si>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</si>
  <si>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</si>
  <si>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</si>
  <si>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</si>
  <si>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</si>
  <si>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</si>
  <si>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</si>
  <si>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</si>
  <si>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</si>
  <si>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</si>
  <si>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</si>
  <si>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</si>
  <si>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</si>
  <si>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</si>
  <si>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</si>
  <si>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</si>
  <si>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</si>
  <si>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</si>
  <si>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</si>
  <si>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</si>
  <si>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</si>
  <si>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</si>
  <si>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</si>
  <si>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</si>
  <si>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</si>
  <si>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</si>
  <si>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</si>
  <si>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</si>
  <si>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</si>
  <si>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</si>
  <si>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</si>
  <si>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</si>
  <si>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</si>
  <si>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</si>
  <si>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</si>
  <si>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</si>
  <si>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</si>
  <si>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</si>
  <si>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</si>
  <si>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</si>
  <si>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</si>
  <si>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</si>
  <si>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</si>
  <si>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</si>
  <si>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</si>
  <si>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</si>
  <si>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</si>
  <si>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</si>
  <si>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</si>
  <si>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</si>
  <si>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</si>
  <si>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</si>
  <si>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</si>
  <si>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</si>
  <si>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</si>
  <si>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</si>
  <si>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</si>
  <si>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</si>
  <si>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</si>
  <si>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</si>
  <si>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</si>
  <si>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</si>
  <si>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</si>
  <si>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</si>
  <si>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</si>
  <si>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</si>
  <si>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</si>
  <si>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</si>
  <si>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</si>
  <si>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</si>
  <si>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</si>
  <si>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</si>
  <si>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</si>
  <si>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</si>
  <si>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</si>
  <si>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</si>
  <si>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</si>
  <si>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</si>
  <si>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</si>
  <si>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</si>
  <si>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</si>
  <si>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</si>
  <si>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</si>
  <si>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</si>
  <si>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</si>
  <si>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</si>
  <si>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</si>
  <si>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</si>
  <si>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</si>
  <si>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</si>
  <si>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</si>
  <si>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</si>
  <si>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</si>
  <si>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</si>
  <si>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</si>
  <si>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</si>
  <si>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</si>
  <si>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</si>
  <si>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</si>
  <si>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</si>
  <si>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</si>
  <si>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</si>
  <si>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</si>
  <si>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</si>
  <si>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</si>
  <si>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</si>
  <si>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</si>
  <si>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</si>
  <si>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</si>
  <si>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</si>
  <si>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</si>
  <si>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</si>
  <si>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</si>
  <si>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</si>
  <si>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</si>
  <si>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</si>
  <si>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</si>
  <si>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</si>
  <si>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</si>
  <si>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</si>
  <si>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</si>
  <si>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</si>
  <si>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</si>
  <si>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</si>
  <si>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</si>
  <si>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</si>
  <si>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</si>
  <si>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</si>
  <si>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</si>
  <si>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</si>
  <si>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</si>
  <si>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</si>
  <si>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</si>
  <si>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</si>
  <si>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</si>
  <si>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</si>
  <si>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</si>
  <si>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</si>
  <si>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</si>
  <si>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</si>
  <si>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</si>
  <si>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</si>
  <si>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</si>
  <si>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</si>
  <si>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</si>
  <si>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</si>
  <si>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</si>
  <si>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</si>
  <si>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</si>
  <si>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</si>
  <si>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</si>
  <si>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</si>
  <si>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</si>
  <si>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</si>
  <si>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</si>
  <si>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</si>
  <si>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</si>
  <si>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</si>
  <si>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</si>
  <si>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</si>
  <si>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</si>
  <si>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</si>
  <si>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</si>
  <si>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</si>
  <si>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</si>
  <si>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</si>
  <si>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</si>
  <si>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</si>
  <si>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</si>
  <si>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</si>
  <si>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</si>
  <si>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</si>
  <si>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</si>
  <si>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</si>
  <si>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</si>
  <si>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</si>
  <si>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</si>
  <si>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</si>
  <si>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</si>
  <si>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</si>
  <si>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</si>
  <si>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</si>
  <si>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</si>
  <si>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</si>
  <si>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</si>
  <si>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</si>
  <si>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</si>
  <si>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</si>
  <si>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</si>
  <si>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</si>
  <si>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</si>
  <si>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</si>
  <si>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</si>
  <si>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</si>
  <si>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</si>
  <si>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</si>
  <si>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</si>
  <si>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</si>
  <si>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</si>
  <si>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</si>
  <si>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</si>
  <si>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</si>
  <si>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</si>
  <si>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</si>
  <si>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</si>
  <si>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</si>
  <si>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</si>
  <si>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</si>
  <si>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</si>
  <si>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</si>
  <si>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</si>
  <si>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</si>
  <si>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</si>
  <si>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</si>
  <si>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</si>
  <si>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</si>
  <si>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</si>
  <si>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</si>
  <si>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</si>
  <si>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</si>
  <si>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</si>
  <si>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</si>
  <si>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</si>
  <si>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</si>
  <si>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</si>
  <si>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</si>
  <si>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</si>
  <si>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</si>
  <si>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</si>
  <si>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</si>
  <si>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</si>
  <si>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</si>
  <si>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</si>
  <si>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</si>
  <si>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</si>
  <si>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</si>
  <si>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</si>
  <si>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</si>
  <si>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</si>
  <si>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</si>
  <si>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</si>
  <si>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</si>
  <si>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</si>
  <si>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</si>
  <si>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</si>
  <si>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</si>
  <si>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</si>
  <si>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</si>
  <si>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</si>
  <si>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</si>
  <si>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</si>
  <si>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</si>
  <si>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</si>
  <si>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</si>
  <si>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</si>
  <si>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</si>
  <si>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</si>
  <si>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</si>
  <si>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</si>
  <si>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</si>
  <si>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</si>
  <si>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</si>
  <si>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</si>
  <si>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</si>
  <si>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</si>
  <si>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</si>
  <si>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</si>
  <si>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</si>
  <si>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</si>
  <si>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</si>
  <si>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</si>
  <si>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</si>
  <si>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</si>
  <si>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</si>
  <si>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</si>
  <si>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</si>
  <si>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</si>
  <si>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</si>
  <si>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</si>
  <si>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</si>
  <si>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</si>
  <si>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</si>
  <si>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</si>
  <si>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</si>
  <si>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</si>
  <si>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</si>
  <si>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</si>
  <si>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</si>
  <si>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</si>
  <si>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</si>
  <si>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</si>
  <si>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</si>
  <si>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</si>
  <si>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</si>
  <si>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</si>
  <si>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</si>
  <si>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</si>
  <si>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</si>
  <si>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</si>
  <si>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</si>
  <si>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</si>
  <si>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</si>
  <si>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</si>
  <si>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</si>
  <si>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</si>
  <si>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</si>
  <si>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</si>
  <si>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</si>
  <si>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</si>
  <si>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</si>
  <si>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</si>
  <si>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</si>
  <si>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</si>
  <si>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</si>
  <si>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</si>
  <si>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</si>
  <si>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</si>
  <si>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</si>
  <si>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</si>
  <si>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</si>
  <si>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</si>
  <si>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</si>
  <si>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</si>
  <si>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</si>
  <si>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</si>
  <si>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</si>
  <si>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</si>
  <si>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</si>
  <si>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</si>
  <si>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</si>
  <si>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</si>
  <si>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</si>
  <si>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</si>
  <si>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</si>
  <si>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</si>
  <si>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</si>
  <si>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</si>
  <si>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</si>
  <si>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</si>
  <si>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</si>
  <si>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</si>
  <si>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</si>
  <si>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</si>
  <si>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</si>
  <si>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</si>
  <si>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</si>
  <si>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</si>
  <si>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</si>
  <si>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</si>
  <si>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</si>
  <si>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</si>
  <si>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</si>
  <si>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</si>
  <si>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</si>
  <si>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</si>
  <si>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</si>
  <si>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</si>
  <si>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</si>
  <si>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</si>
  <si>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</si>
  <si>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</si>
  <si>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</si>
  <si>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</si>
  <si>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</si>
  <si>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</si>
  <si>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</si>
  <si>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</si>
  <si>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</si>
  <si>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</si>
  <si>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</si>
  <si>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</si>
  <si>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</si>
  <si>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</si>
  <si>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</si>
  <si>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</si>
  <si>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</si>
  <si>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</si>
  <si>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</si>
  <si>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</si>
  <si>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</si>
  <si>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</si>
  <si>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</si>
  <si>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</si>
  <si>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</si>
  <si>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</si>
  <si>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</si>
  <si>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</si>
  <si>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</si>
  <si>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</si>
  <si>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</si>
  <si>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</si>
  <si>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</si>
  <si>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</si>
  <si>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</si>
  <si>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</si>
  <si>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</si>
  <si>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</si>
  <si>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</si>
  <si>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</si>
  <si>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</si>
  <si>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</si>
  <si>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</si>
  <si>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</si>
  <si>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</si>
  <si>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</si>
  <si>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</si>
  <si>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</si>
  <si>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</si>
  <si>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</si>
  <si>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</si>
  <si>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</si>
  <si>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</si>
  <si>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</si>
  <si>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</si>
  <si>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</si>
  <si>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</si>
  <si>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</si>
  <si>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</si>
  <si>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</si>
  <si>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</si>
  <si>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</si>
  <si>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</si>
  <si>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</si>
  <si>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</si>
  <si>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</si>
  <si>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</si>
  <si>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</si>
  <si>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</si>
  <si>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</si>
  <si>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</si>
  <si>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</si>
  <si>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</si>
  <si>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</si>
  <si>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</si>
  <si>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</si>
  <si>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</si>
  <si>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</si>
  <si>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</si>
  <si>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</si>
  <si>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</si>
  <si>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</si>
  <si>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</si>
  <si>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</si>
  <si>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</si>
  <si>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</si>
  <si>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</si>
  <si>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</si>
  <si>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</si>
  <si>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</si>
  <si>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</si>
  <si>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</si>
  <si>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</si>
  <si>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</si>
  <si>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</si>
  <si>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</si>
  <si>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</si>
  <si>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</si>
  <si>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</si>
  <si>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</si>
  <si>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</si>
  <si>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</si>
  <si>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</si>
  <si>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</si>
  <si>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</si>
  <si>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</si>
  <si>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</si>
  <si>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</si>
  <si>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</si>
  <si>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</si>
  <si>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</si>
  <si>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</si>
  <si>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</si>
  <si>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</si>
  <si>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</si>
  <si>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</si>
  <si>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</si>
  <si>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</si>
  <si>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</si>
  <si>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</si>
  <si>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</si>
  <si>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</si>
  <si>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</si>
  <si>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</si>
  <si>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</si>
  <si>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</si>
  <si>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</si>
  <si>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</si>
  <si>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</si>
  <si>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</si>
  <si>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</si>
  <si>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</si>
  <si>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</si>
  <si>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</si>
  <si>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</si>
  <si>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</si>
  <si>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</si>
  <si>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</si>
  <si>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</si>
  <si>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</si>
  <si>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</si>
  <si>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</si>
  <si>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</si>
  <si>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</si>
  <si>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</si>
  <si>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</si>
  <si>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</si>
  <si>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</si>
  <si>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</si>
  <si>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</si>
  <si>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</si>
  <si>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</si>
  <si>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</si>
  <si>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</si>
  <si>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</si>
  <si>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</si>
  <si>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</si>
  <si>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</si>
  <si>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</si>
  <si>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</si>
  <si>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</si>
  <si>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</si>
  <si>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</si>
  <si>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</si>
  <si>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</si>
  <si>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</si>
  <si>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</si>
  <si>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</si>
  <si>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</si>
  <si>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</si>
  <si>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</si>
  <si>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</si>
  <si>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</si>
  <si>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</si>
  <si>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</si>
  <si>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</si>
  <si>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</si>
  <si>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</si>
  <si>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</si>
  <si>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</si>
  <si>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</si>
  <si>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</si>
  <si>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</si>
  <si>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</si>
  <si>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</si>
  <si>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</si>
  <si>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</si>
  <si>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</si>
  <si>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</si>
  <si>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</si>
  <si>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</si>
  <si>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</si>
  <si>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</si>
  <si>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</si>
  <si>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</si>
  <si>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</si>
  <si>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</si>
  <si>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</si>
  <si>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</si>
  <si>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</si>
  <si>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</si>
  <si>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</si>
  <si>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</si>
  <si>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</si>
  <si>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</si>
  <si>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</si>
  <si>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</si>
  <si>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</si>
  <si>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</si>
  <si>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</si>
  <si>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</si>
  <si>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</si>
  <si>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</si>
  <si>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</si>
  <si>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</si>
  <si>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</si>
  <si>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</si>
  <si>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</si>
  <si>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</si>
  <si>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</si>
  <si>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</si>
  <si>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</si>
  <si>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</si>
  <si>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</si>
  <si>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</si>
  <si>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</si>
  <si>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</si>
  <si>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</si>
  <si>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</si>
  <si>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</si>
  <si>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</si>
  <si>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</si>
  <si>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</si>
  <si>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</si>
  <si>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</si>
  <si>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</si>
  <si>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</si>
  <si>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</si>
  <si>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</si>
  <si>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</si>
  <si>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</si>
  <si>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</si>
  <si>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</si>
  <si>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</si>
  <si>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</si>
  <si>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</si>
  <si>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</si>
  <si>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</si>
  <si>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</si>
  <si>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</si>
  <si>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</si>
  <si>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</si>
  <si>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</si>
  <si>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</si>
  <si>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</si>
  <si>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</si>
  <si>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</si>
  <si>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</si>
  <si>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</si>
  <si>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</si>
  <si>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</si>
  <si>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</si>
  <si>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</si>
  <si>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</si>
  <si>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</si>
  <si>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</si>
  <si>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</si>
  <si>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</si>
  <si>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</si>
  <si>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</si>
  <si>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</si>
  <si>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</si>
  <si>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</si>
  <si>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</si>
  <si>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</si>
  <si>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</si>
  <si>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</si>
  <si>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</si>
  <si>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</si>
  <si>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</si>
  <si>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</si>
  <si>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</si>
  <si>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</si>
  <si>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</si>
  <si>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</si>
  <si>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</si>
  <si>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</si>
  <si>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</si>
  <si>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</si>
  <si>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</si>
  <si>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</si>
  <si>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</si>
  <si>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</si>
  <si>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</si>
  <si>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</si>
  <si>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</si>
  <si>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</si>
  <si>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</si>
  <si>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</si>
  <si>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</si>
  <si>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</si>
  <si>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</si>
  <si>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</si>
  <si>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</si>
  <si>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</si>
  <si>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</si>
  <si>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</si>
  <si>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</si>
  <si>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</si>
  <si>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</si>
  <si>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</si>
  <si>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</si>
  <si>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</si>
  <si>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</si>
  <si>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</si>
  <si>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</si>
  <si>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</si>
  <si>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</si>
  <si>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</si>
  <si>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</si>
  <si>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</si>
  <si>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</si>
  <si>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</si>
  <si>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</si>
  <si>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</si>
  <si>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</si>
  <si>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</si>
  <si>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</si>
  <si>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</si>
  <si>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</si>
  <si>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</si>
  <si>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</si>
  <si>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</si>
  <si>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</si>
  <si>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</si>
  <si>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</si>
  <si>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</si>
  <si>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</si>
  <si>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</si>
  <si>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</si>
  <si>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</si>
  <si>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</si>
  <si>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</si>
  <si>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</si>
  <si>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</si>
  <si>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</si>
  <si>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</si>
  <si>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</si>
  <si>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</si>
  <si>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</si>
  <si>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</si>
  <si>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</si>
  <si>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</si>
  <si>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</si>
  <si>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</si>
  <si>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</si>
  <si>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</si>
  <si>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</si>
  <si>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</si>
  <si>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</si>
  <si>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</si>
  <si>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</si>
  <si>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</si>
  <si>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</si>
  <si>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</si>
  <si>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</si>
  <si>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</si>
  <si>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</si>
  <si>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</si>
  <si>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</si>
  <si>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</si>
  <si>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</si>
  <si>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</si>
  <si>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</si>
  <si>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</si>
  <si>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</si>
  <si>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</si>
  <si>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</si>
  <si>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</si>
  <si>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</si>
  <si>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</si>
  <si>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</si>
  <si>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</si>
  <si>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</si>
  <si>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</si>
  <si>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</si>
  <si>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</si>
  <si>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</si>
  <si>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</si>
  <si>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</si>
  <si>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</si>
  <si>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</si>
  <si>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</si>
  <si>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</si>
  <si>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</si>
  <si>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</si>
  <si>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</si>
  <si>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</si>
  <si>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</si>
  <si>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</si>
  <si>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</si>
  <si>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</si>
  <si>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</si>
  <si>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</si>
  <si>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</si>
  <si>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</si>
  <si>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</si>
  <si>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</si>
  <si>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</si>
  <si>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</si>
  <si>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</si>
  <si>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</si>
  <si>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</si>
  <si>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</si>
  <si>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</si>
  <si>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</si>
  <si>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</si>
  <si>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</si>
  <si>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</si>
  <si>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</si>
  <si>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</si>
  <si>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</si>
  <si>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</si>
  <si>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</si>
  <si>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</si>
  <si>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</si>
  <si>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</si>
  <si>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</si>
  <si>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</si>
  <si>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</si>
  <si>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</si>
  <si>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</si>
  <si>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</si>
  <si>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</si>
  <si>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</si>
  <si>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</si>
  <si>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</si>
  <si>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</si>
  <si>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</si>
  <si>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</si>
  <si>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</si>
  <si>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</si>
  <si>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</si>
  <si>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</si>
  <si>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</si>
  <si>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</si>
  <si>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</si>
  <si>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</si>
  <si>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</si>
  <si>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</si>
  <si>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</si>
  <si>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</si>
  <si>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</si>
  <si>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</si>
  <si>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</si>
  <si>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</si>
  <si>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</si>
  <si>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</si>
  <si>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</si>
  <si>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</si>
  <si>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</si>
  <si>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</si>
  <si>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</si>
  <si>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</si>
  <si>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</si>
  <si>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</si>
  <si>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</si>
  <si>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</si>
  <si>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</si>
  <si>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</si>
  <si>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</si>
  <si>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</si>
  <si>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</si>
  <si>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</si>
  <si>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</si>
  <si>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</si>
  <si>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</si>
  <si>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</si>
  <si>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</si>
  <si>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</si>
  <si>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</si>
  <si>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</si>
  <si>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</si>
  <si>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</si>
  <si>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</si>
  <si>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</si>
  <si>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</si>
  <si>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</si>
  <si>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</si>
  <si>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</si>
  <si>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</si>
  <si>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</si>
  <si>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</si>
  <si>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</si>
  <si>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</si>
  <si>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</si>
  <si>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</si>
  <si>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</si>
  <si>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</si>
  <si>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</si>
  <si>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</si>
  <si>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</si>
  <si>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</si>
  <si>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</si>
  <si>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</si>
  <si>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</si>
  <si>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</si>
  <si>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</si>
  <si>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</si>
  <si>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</si>
  <si>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</si>
  <si>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</si>
  <si>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</si>
  <si>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</si>
  <si>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</si>
  <si>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</si>
  <si>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</si>
  <si>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</si>
  <si>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</si>
  <si>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</si>
  <si>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</si>
  <si>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</si>
  <si>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</si>
  <si>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</si>
  <si>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</si>
  <si>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</si>
  <si>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</si>
  <si>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</si>
  <si>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</si>
  <si>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</si>
  <si>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</si>
  <si>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</si>
  <si>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</si>
  <si>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</si>
  <si>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</si>
  <si>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</si>
  <si>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</si>
  <si>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</si>
  <si>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</si>
  <si>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</si>
  <si>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</si>
  <si>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</si>
  <si>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</si>
  <si>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</si>
  <si>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</si>
  <si>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</si>
  <si>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</si>
  <si>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</si>
  <si>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</si>
  <si>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</si>
  <si>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</si>
  <si>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</si>
  <si>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</si>
  <si>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</si>
  <si>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</si>
  <si>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</si>
  <si>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</si>
  <si>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</si>
  <si>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</si>
  <si>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</si>
  <si>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</si>
  <si>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</si>
  <si>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</si>
  <si>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</si>
  <si>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</si>
  <si>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</si>
  <si>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</si>
  <si>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</si>
  <si>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</si>
  <si>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</si>
  <si>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</si>
  <si>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</si>
  <si>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</si>
  <si>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</si>
  <si>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</si>
  <si>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</si>
  <si>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</si>
  <si>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</si>
  <si>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</si>
  <si>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</si>
  <si>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</si>
  <si>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</si>
  <si>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</si>
  <si>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</si>
  <si>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</si>
  <si>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</si>
  <si>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</si>
  <si>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</si>
  <si>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</si>
  <si>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</si>
  <si>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</si>
  <si>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</si>
  <si>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</si>
  <si>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</si>
  <si>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</si>
  <si>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</si>
  <si>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</si>
  <si>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</si>
  <si>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</si>
  <si>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</si>
  <si>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</si>
  <si>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</si>
  <si>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</si>
  <si>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</si>
  <si>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</si>
  <si>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</si>
  <si>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</si>
  <si>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</si>
  <si>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</si>
  <si>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</si>
  <si>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</si>
  <si>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</si>
  <si>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</si>
  <si>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</si>
  <si>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</si>
  <si>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</si>
  <si>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</si>
  <si>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</si>
  <si>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</si>
  <si>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</si>
  <si>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</si>
  <si>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</si>
  <si>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</si>
  <si>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</si>
  <si>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</si>
  <si>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</si>
  <si>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</si>
  <si>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</si>
  <si>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</si>
  <si>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</si>
  <si>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</si>
  <si>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</si>
  <si>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</si>
  <si>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</si>
  <si>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</si>
  <si>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</si>
  <si>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</si>
  <si>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</si>
  <si>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</si>
  <si>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</si>
  <si>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</si>
  <si>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</si>
  <si>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</si>
  <si>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</si>
  <si>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</si>
  <si>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</si>
  <si>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</si>
  <si>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</si>
  <si>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</si>
  <si>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</si>
  <si>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</si>
  <si>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</si>
  <si>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</si>
  <si>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</si>
  <si>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</si>
  <si>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</si>
  <si>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</si>
  <si>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</si>
  <si>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</si>
  <si>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</si>
  <si>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</si>
  <si>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</si>
  <si>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</si>
  <si>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</si>
  <si>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</si>
  <si>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</si>
  <si>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</si>
  <si>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</si>
  <si>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</si>
  <si>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</si>
  <si>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</si>
  <si>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</si>
  <si>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</si>
  <si>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</si>
  <si>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</si>
  <si>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</si>
  <si>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</si>
  <si>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</si>
  <si>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</si>
  <si>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</si>
  <si>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</si>
  <si>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</si>
  <si>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</si>
  <si>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</si>
  <si>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</si>
  <si>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</si>
  <si>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</si>
  <si>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</si>
  <si>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</si>
  <si>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</si>
  <si>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</si>
  <si>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</si>
  <si>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</si>
  <si>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</si>
  <si>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</si>
  <si>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</si>
  <si>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</si>
  <si>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</si>
  <si>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</si>
  <si>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</si>
  <si>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</si>
  <si>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</si>
  <si>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</si>
  <si>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</si>
  <si>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</si>
  <si>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</si>
  <si>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</si>
  <si>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</si>
  <si>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</si>
  <si>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</si>
  <si>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</si>
  <si>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</si>
  <si>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</si>
  <si>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</si>
  <si>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</si>
  <si>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</si>
  <si>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</si>
  <si>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</si>
  <si>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</si>
  <si>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</si>
  <si>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</si>
  <si>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</si>
  <si>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</si>
  <si>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</si>
  <si>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</si>
  <si>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</si>
  <si>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</si>
  <si>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</si>
  <si>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</si>
  <si>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</si>
  <si>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</si>
  <si>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</si>
  <si>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</si>
  <si>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</si>
  <si>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</si>
  <si>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</si>
  <si>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</si>
  <si>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</si>
  <si>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</si>
  <si>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</si>
  <si>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</si>
  <si>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</si>
  <si>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</si>
  <si>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</si>
  <si>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</si>
  <si>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</si>
  <si>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</si>
  <si>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</si>
  <si>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</si>
  <si>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</si>
  <si>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</si>
  <si>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</si>
  <si>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</si>
  <si>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</si>
  <si>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</si>
  <si>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</si>
  <si>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</si>
  <si>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</si>
  <si>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</si>
  <si>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</si>
  <si>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</si>
  <si>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</si>
  <si>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</si>
  <si>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</si>
  <si>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</si>
  <si>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</si>
  <si>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</si>
  <si>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</si>
  <si>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</si>
  <si>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</si>
  <si>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</si>
  <si>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</si>
  <si>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</si>
  <si>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</si>
  <si>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</si>
  <si>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</si>
  <si>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</si>
  <si>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</si>
  <si>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</si>
  <si>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</si>
  <si>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</si>
  <si>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</si>
  <si>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</si>
  <si>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</si>
  <si>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</si>
  <si>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</si>
  <si>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</si>
  <si>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</si>
  <si>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</si>
  <si>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</si>
  <si>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</si>
  <si>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</si>
  <si>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</si>
  <si>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</si>
  <si>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</si>
  <si>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</si>
  <si>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</si>
  <si>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</si>
  <si>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</si>
  <si>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</si>
  <si>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</si>
  <si>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</si>
  <si>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</si>
  <si>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</si>
  <si>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</si>
  <si>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</si>
  <si>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</si>
  <si>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</si>
  <si>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</si>
  <si>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</si>
  <si>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</si>
  <si>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</si>
  <si>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</si>
  <si>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</si>
  <si>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</si>
  <si>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</si>
  <si>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</si>
  <si>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</si>
  <si>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</si>
  <si>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</si>
  <si>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</si>
  <si>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</si>
  <si>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</si>
  <si>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</si>
  <si>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</si>
  <si>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</si>
  <si>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</si>
  <si>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</si>
  <si>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</si>
  <si>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</si>
  <si>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</si>
  <si>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</si>
  <si>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</si>
  <si>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</si>
  <si>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</si>
  <si>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</si>
  <si>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</si>
  <si>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</si>
  <si>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</si>
  <si>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</si>
  <si>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</si>
  <si>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</si>
  <si>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</si>
  <si>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</si>
  <si>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</si>
  <si>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</si>
  <si>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</si>
  <si>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</si>
  <si>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</si>
  <si>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</si>
  <si>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</si>
  <si>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</si>
  <si>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</si>
  <si>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</si>
  <si>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</si>
  <si>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</si>
  <si>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</si>
  <si>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</si>
  <si>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</si>
  <si>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</si>
  <si>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</si>
  <si>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</si>
  <si>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</si>
  <si>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</si>
  <si>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</si>
  <si>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</si>
  <si>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</si>
  <si>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</si>
  <si>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</si>
  <si>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</si>
  <si>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</si>
  <si>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</si>
  <si>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</si>
  <si>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</si>
  <si>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</si>
  <si>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</si>
  <si>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</si>
  <si>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</si>
  <si>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</si>
  <si>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</si>
  <si>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</si>
  <si>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</si>
  <si>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</si>
  <si>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</si>
  <si>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</si>
  <si>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</si>
  <si>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</si>
  <si>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</si>
  <si>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</si>
  <si>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</si>
  <si>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</si>
  <si>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</si>
  <si>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</si>
  <si>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</si>
  <si>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</si>
  <si>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</si>
  <si>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</si>
  <si>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</si>
  <si>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</si>
  <si>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</si>
  <si>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</si>
  <si>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</si>
  <si>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</si>
  <si>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</si>
  <si>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</si>
  <si>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</si>
  <si>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</si>
  <si>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</si>
  <si>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</si>
  <si>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</si>
  <si>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</si>
  <si>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</si>
  <si>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</si>
  <si>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</si>
  <si>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</si>
  <si>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</si>
  <si>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</si>
  <si>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</si>
  <si>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</si>
  <si>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</si>
  <si>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</si>
  <si>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</si>
  <si>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</si>
  <si>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</si>
  <si>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</si>
  <si>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</si>
  <si>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</si>
  <si>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</si>
  <si>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</si>
  <si>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</si>
  <si>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</si>
  <si>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</si>
  <si>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</si>
  <si>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</si>
  <si>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</si>
  <si>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</si>
  <si>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</si>
  <si>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</si>
  <si>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</si>
  <si>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</si>
  <si>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</si>
  <si>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</si>
  <si>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</si>
  <si>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</si>
  <si>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</si>
  <si>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</si>
  <si>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</si>
  <si>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</si>
  <si>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</si>
  <si>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</si>
  <si>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</si>
  <si>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</si>
  <si>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</si>
  <si>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</si>
  <si>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</si>
  <si>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</si>
  <si>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</si>
  <si>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</si>
  <si>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</si>
  <si>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</si>
  <si>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</si>
  <si>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</si>
  <si>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</si>
  <si>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</si>
  <si>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</si>
  <si>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</si>
  <si>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</si>
  <si>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</si>
  <si>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</si>
  <si>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</si>
  <si>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</si>
  <si>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</si>
  <si>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</si>
  <si>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</si>
  <si>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</si>
  <si>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</si>
  <si>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</si>
  <si>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</si>
  <si>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</si>
  <si>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</si>
  <si>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</si>
  <si>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</si>
  <si>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</si>
  <si>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</si>
  <si>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</si>
  <si>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</si>
  <si>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</si>
  <si>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</si>
  <si>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</si>
  <si>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</si>
  <si>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</si>
  <si>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</si>
  <si>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</si>
  <si>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</si>
  <si>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</si>
  <si>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</si>
  <si>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</si>
  <si>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</si>
  <si>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</si>
  <si>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</si>
  <si>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</si>
  <si>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</si>
  <si>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</si>
  <si>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</si>
  <si>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</si>
  <si>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</si>
  <si>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</si>
  <si>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</si>
  <si>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</si>
  <si>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</si>
  <si>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</si>
  <si>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</si>
  <si>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</si>
  <si>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</si>
  <si>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</si>
  <si>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</si>
  <si>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</si>
  <si>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</si>
  <si>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</si>
  <si>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</si>
  <si>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</si>
  <si>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</si>
  <si>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</si>
  <si>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</si>
  <si>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</si>
  <si>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</si>
  <si>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</si>
  <si>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</si>
  <si>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</si>
  <si>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</si>
  <si>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</si>
  <si>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</si>
  <si>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</si>
  <si>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</si>
  <si>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</si>
  <si>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</si>
  <si>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</si>
  <si>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</si>
  <si>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</si>
  <si>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</si>
  <si>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</si>
  <si>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</si>
  <si>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</si>
  <si>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</si>
  <si>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</si>
  <si>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</si>
  <si>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</si>
  <si>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</si>
  <si>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</si>
  <si>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</si>
  <si>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</si>
  <si>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</si>
  <si>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</si>
  <si>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</si>
  <si>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</si>
  <si>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</si>
  <si>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</si>
  <si>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</si>
  <si>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</si>
  <si>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</si>
  <si>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</si>
  <si>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</si>
  <si>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</si>
  <si>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</si>
  <si>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</si>
  <si>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</si>
  <si>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</si>
  <si>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</si>
  <si>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</si>
  <si>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</si>
  <si>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</si>
  <si>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</si>
  <si>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</si>
  <si>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</si>
  <si>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</si>
  <si>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</si>
  <si>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</si>
  <si>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</si>
  <si>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</si>
  <si>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</si>
  <si>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</si>
  <si>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</si>
  <si>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</si>
  <si>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</si>
  <si>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</si>
  <si>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</si>
  <si>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</si>
  <si>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</si>
  <si>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</si>
  <si>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</si>
  <si>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</si>
  <si>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</si>
  <si>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</si>
  <si>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</si>
  <si>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</si>
  <si>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</si>
  <si>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</si>
  <si>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</si>
  <si>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</si>
  <si>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</si>
  <si>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</si>
  <si>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</si>
  <si>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</si>
  <si>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</si>
  <si>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</si>
  <si>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</si>
  <si>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</si>
  <si>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</si>
  <si>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</si>
  <si>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</si>
  <si>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</si>
  <si>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</si>
  <si>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</si>
  <si>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</si>
  <si>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</si>
  <si>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</si>
  <si>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</si>
  <si>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</si>
  <si>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</si>
  <si>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</si>
  <si>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</si>
  <si>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</si>
  <si>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</si>
  <si>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</si>
  <si>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</si>
  <si>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</si>
  <si>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</si>
  <si>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</si>
  <si>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</si>
  <si>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</si>
  <si>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</si>
  <si>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</si>
  <si>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</si>
  <si>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</si>
  <si>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</si>
  <si>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</si>
  <si>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</si>
  <si>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</si>
  <si>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</si>
  <si>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</si>
  <si>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</si>
  <si>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</si>
  <si>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</si>
  <si>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</si>
  <si>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</si>
  <si>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</si>
  <si>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</si>
  <si>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</si>
  <si>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</si>
  <si>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</si>
  <si>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</si>
  <si>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</si>
  <si>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</si>
  <si>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</si>
  <si>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</si>
  <si>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</si>
  <si>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</si>
  <si>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</si>
  <si>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</si>
  <si>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</si>
  <si>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</si>
  <si>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</si>
  <si>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</si>
  <si>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</si>
  <si>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</si>
  <si>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</si>
  <si>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</si>
  <si>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</si>
  <si>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</si>
  <si>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</si>
  <si>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</si>
  <si>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</si>
  <si>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</si>
  <si>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</si>
  <si>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</si>
  <si>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</si>
  <si>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</si>
  <si>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</si>
  <si>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</si>
  <si>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</si>
  <si>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</si>
  <si>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</si>
  <si>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</si>
  <si>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</si>
  <si>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</si>
  <si>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</si>
  <si>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</si>
  <si>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</si>
  <si>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</si>
  <si>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</si>
  <si>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</si>
  <si>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</si>
  <si>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</si>
  <si>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</si>
  <si>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</si>
  <si>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</si>
  <si>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</si>
  <si>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</si>
  <si>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</si>
  <si>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</si>
  <si>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</si>
  <si>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</si>
  <si>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</si>
  <si>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</si>
  <si>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</si>
  <si>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</si>
  <si>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</si>
  <si>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</si>
  <si>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</si>
  <si>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</si>
  <si>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</si>
  <si>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</si>
  <si>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</si>
  <si>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</si>
  <si>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</si>
  <si>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</si>
  <si>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</si>
  <si>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</si>
  <si>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</si>
  <si>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</si>
  <si>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</si>
  <si>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</si>
  <si>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</si>
  <si>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</si>
  <si>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</si>
  <si>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</si>
  <si>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</si>
  <si>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</si>
  <si>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</si>
  <si>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</si>
  <si>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</si>
  <si>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</si>
  <si>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</si>
  <si>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</si>
  <si>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</si>
  <si>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</si>
  <si>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</si>
  <si>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</si>
  <si>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</si>
  <si>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</si>
  <si>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</si>
  <si>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</si>
  <si>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</si>
  <si>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</si>
  <si>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</si>
  <si>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</si>
  <si>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</si>
  <si>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</si>
  <si>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</si>
  <si>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</si>
  <si>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</si>
  <si>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</si>
  <si>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</si>
  <si>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</si>
  <si>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</si>
  <si>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</si>
  <si>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</si>
  <si>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</si>
  <si>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</si>
  <si>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</si>
  <si>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</si>
  <si>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</si>
  <si>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</si>
  <si>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</si>
  <si>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</si>
  <si>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</si>
  <si>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</si>
  <si>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</si>
  <si>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</si>
  <si>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</si>
  <si>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</si>
  <si>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</si>
  <si>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</si>
  <si>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</si>
  <si>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</si>
  <si>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</si>
  <si>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</si>
  <si>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</si>
  <si>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</si>
  <si>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</si>
  <si>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</si>
  <si>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</si>
  <si>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</si>
  <si>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</si>
  <si>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</si>
  <si>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</si>
  <si>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</si>
  <si>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</si>
  <si>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</si>
  <si>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</si>
  <si>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</si>
  <si>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</si>
  <si>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</si>
  <si>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</si>
  <si>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</si>
  <si>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</si>
  <si>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</si>
  <si>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</si>
  <si>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</si>
  <si>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</si>
  <si>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</si>
  <si>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</si>
  <si>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</si>
  <si>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</si>
  <si>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</si>
  <si>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</si>
  <si>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</si>
  <si>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</si>
  <si>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</si>
  <si>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</si>
  <si>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</si>
  <si>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</si>
  <si>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</si>
  <si>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</si>
  <si>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</si>
  <si>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</si>
  <si>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</si>
  <si>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</si>
  <si>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</si>
  <si>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</si>
  <si>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</si>
  <si>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</si>
  <si>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</si>
  <si>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</si>
  <si>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</si>
  <si>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</si>
  <si>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</si>
  <si>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</si>
  <si>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</si>
  <si>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</si>
  <si>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</si>
  <si>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</si>
  <si>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</si>
  <si>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</si>
  <si>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</si>
  <si>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</si>
  <si>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</si>
  <si>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</si>
  <si>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</si>
  <si>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</si>
  <si>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</si>
  <si>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</si>
  <si>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</si>
  <si>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</si>
  <si>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</si>
  <si>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</si>
  <si>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</si>
  <si>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</si>
  <si>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</si>
  <si>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</si>
  <si>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</si>
  <si>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</si>
  <si>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</si>
  <si>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</si>
  <si>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</si>
  <si>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</si>
  <si>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</si>
  <si>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</si>
  <si>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</si>
  <si>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</si>
  <si>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</si>
  <si>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</si>
  <si>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</si>
  <si>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</si>
  <si>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</si>
  <si>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</si>
  <si>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</si>
  <si>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</si>
  <si>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</si>
  <si>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</si>
  <si>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</si>
  <si>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</si>
  <si>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</si>
  <si>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</si>
  <si>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</si>
  <si>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</si>
  <si>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</si>
  <si>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</si>
  <si>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</si>
  <si>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</si>
  <si>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</si>
  <si>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</si>
  <si>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</si>
  <si>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</si>
  <si>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</si>
  <si>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</si>
  <si>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</si>
  <si>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</si>
  <si>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</si>
  <si>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</si>
  <si>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</si>
  <si>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</si>
  <si>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</si>
  <si>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</si>
  <si>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</si>
  <si>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</si>
  <si>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</si>
  <si>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</si>
  <si>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</si>
  <si>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</si>
  <si>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</si>
  <si>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</si>
  <si>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</si>
  <si>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</si>
  <si>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</si>
  <si>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</si>
  <si>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</si>
  <si>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</si>
  <si>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</si>
  <si>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</si>
  <si>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</si>
  <si>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</si>
  <si>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</si>
  <si>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</si>
  <si>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</si>
  <si>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</si>
  <si>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</si>
  <si>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</si>
  <si>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</si>
  <si>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</si>
  <si>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</si>
  <si>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</si>
  <si>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</si>
  <si>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</si>
  <si>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</si>
  <si>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</si>
  <si>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</si>
  <si>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</si>
  <si>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</si>
  <si>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</si>
  <si>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</si>
  <si>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</si>
  <si>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</si>
  <si>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</si>
  <si>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</si>
  <si>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</si>
  <si>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</si>
  <si>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</si>
  <si>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</si>
  <si>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</si>
  <si>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</si>
  <si>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</si>
  <si>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</si>
  <si>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</si>
  <si>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</si>
  <si>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</si>
  <si>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</si>
  <si>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</si>
  <si>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</si>
  <si>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</si>
  <si>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</si>
  <si>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</si>
  <si>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</si>
  <si>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</si>
  <si>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</si>
  <si>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</si>
  <si>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</si>
  <si>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</si>
  <si>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</si>
  <si>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</si>
  <si>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</si>
  <si>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</si>
  <si>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</si>
  <si>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</si>
  <si>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</si>
  <si>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</si>
  <si>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</si>
  <si>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</si>
  <si>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</si>
  <si>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</si>
  <si>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</si>
  <si>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</si>
  <si>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</si>
  <si>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</si>
  <si>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</si>
  <si>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</si>
  <si>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</si>
  <si>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</si>
  <si>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</si>
  <si>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</si>
  <si>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</si>
  <si>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</si>
  <si>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</si>
  <si>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</si>
  <si>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</si>
  <si>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</si>
  <si>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</si>
  <si>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</si>
  <si>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</si>
  <si>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</si>
  <si>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</si>
  <si>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</si>
  <si>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</si>
  <si>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</si>
  <si>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</si>
  <si>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</si>
  <si>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</si>
  <si>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</si>
  <si>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</si>
  <si>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</si>
  <si>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</si>
  <si>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</si>
  <si>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</si>
  <si>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</si>
  <si>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</si>
  <si>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</si>
  <si>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</si>
  <si>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</si>
  <si>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</si>
  <si>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</si>
  <si>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</si>
  <si>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</si>
  <si>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</si>
  <si>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</si>
  <si>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</si>
  <si>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</si>
  <si>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</si>
  <si>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</si>
  <si>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</si>
  <si>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</si>
  <si>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</si>
  <si>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</si>
  <si>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</si>
  <si>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</si>
  <si>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</si>
  <si>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</si>
  <si>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</si>
  <si>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</si>
  <si>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</si>
  <si>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</si>
  <si>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</si>
  <si>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</si>
  <si>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</si>
  <si>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</si>
  <si>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</si>
  <si>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</si>
  <si>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</si>
  <si>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</si>
  <si>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</si>
  <si>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</si>
  <si>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</si>
  <si>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</si>
  <si>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</si>
  <si>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</si>
  <si>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</si>
  <si>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</si>
  <si>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</si>
  <si>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</si>
  <si>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</si>
  <si>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</si>
  <si>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</si>
  <si>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</si>
  <si>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</si>
  <si>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</si>
  <si>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</si>
  <si>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</si>
  <si>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</si>
  <si>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</si>
  <si>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</si>
  <si>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</si>
  <si>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</si>
  <si>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</si>
  <si>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</si>
  <si>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</si>
  <si>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</si>
  <si>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</si>
  <si>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</si>
  <si>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</si>
  <si>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</si>
  <si>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</si>
  <si>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</si>
  <si>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</si>
  <si>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</si>
  <si>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</si>
  <si>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</si>
  <si>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</si>
  <si>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</si>
  <si>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</si>
  <si>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</si>
  <si>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</si>
  <si>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</si>
  <si>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</si>
  <si>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</si>
  <si>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</si>
  <si>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</si>
  <si>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</si>
  <si>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</si>
  <si>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</si>
  <si>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</si>
  <si>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</si>
  <si>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</si>
  <si>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</si>
  <si>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</si>
  <si>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</si>
  <si>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</si>
  <si>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</si>
  <si>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</si>
  <si>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</si>
  <si>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</si>
  <si>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</si>
  <si>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</si>
  <si>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</si>
  <si>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</si>
  <si>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</si>
  <si>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</si>
  <si>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</si>
  <si>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</si>
  <si>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</si>
  <si>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</si>
  <si>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</si>
  <si>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</si>
  <si>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</si>
  <si>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</si>
  <si>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</si>
  <si>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</si>
  <si>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</si>
  <si>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</si>
  <si>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</si>
  <si>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</si>
  <si>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</si>
  <si>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</si>
  <si>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</si>
  <si>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</si>
  <si>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</si>
  <si>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</si>
  <si>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</si>
  <si>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</si>
  <si>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</si>
  <si>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</si>
  <si>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</si>
  <si>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</si>
  <si>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</si>
  <si>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</si>
  <si>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</si>
  <si>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</si>
  <si>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</si>
  <si>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</si>
  <si>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</si>
  <si>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</si>
  <si>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</si>
  <si>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</si>
  <si>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</si>
  <si>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</si>
  <si>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</si>
  <si>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</si>
  <si>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</si>
  <si>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</si>
  <si>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</si>
  <si>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</si>
  <si>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</si>
  <si>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</si>
  <si>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</si>
  <si>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</si>
  <si>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</si>
  <si>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</si>
  <si>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</si>
  <si>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</si>
  <si>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</si>
  <si>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</si>
  <si>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</si>
  <si>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</si>
  <si>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</si>
  <si>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</si>
  <si>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</si>
  <si>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</si>
  <si>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</si>
  <si>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</si>
  <si>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</si>
  <si>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</si>
  <si>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</si>
  <si>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</si>
  <si>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</si>
  <si>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</si>
  <si>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</si>
  <si>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</si>
  <si>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</si>
  <si>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</si>
  <si>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</si>
  <si>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</si>
  <si>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</si>
  <si>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</si>
  <si>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</si>
  <si>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</si>
  <si>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</si>
  <si>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</si>
  <si>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</si>
  <si>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</si>
  <si>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</si>
  <si>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</si>
  <si>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</si>
  <si>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</si>
  <si>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</si>
  <si>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</si>
  <si>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</si>
  <si>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</si>
  <si>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</si>
  <si>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</si>
  <si>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</si>
  <si>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</si>
  <si>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</si>
  <si>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</si>
  <si>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</si>
  <si>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</si>
  <si>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</si>
  <si>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</si>
  <si>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</si>
  <si>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</si>
  <si>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</si>
  <si>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</si>
  <si>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</si>
  <si>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</si>
  <si>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</si>
  <si>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</si>
  <si>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</si>
  <si>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</si>
  <si>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</si>
  <si>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</si>
  <si>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</si>
  <si>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</si>
  <si>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</si>
  <si>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</si>
  <si>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</si>
  <si>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</si>
  <si>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</si>
  <si>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</si>
  <si>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</si>
  <si>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</si>
  <si>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</si>
  <si>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</si>
  <si>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</si>
  <si>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</si>
  <si>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</si>
  <si>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</si>
  <si>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</si>
  <si>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</si>
  <si>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</si>
  <si>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</si>
  <si>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</si>
  <si>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</si>
  <si>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</si>
  <si>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</si>
  <si>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</si>
  <si>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</si>
  <si>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</si>
  <si>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</si>
  <si>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</si>
  <si>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</si>
  <si>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</si>
  <si>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</si>
  <si>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</si>
  <si>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</si>
  <si>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</si>
  <si>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</si>
  <si>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</si>
  <si>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</si>
  <si>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</si>
  <si>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</si>
  <si>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</si>
  <si>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</si>
  <si>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</si>
  <si>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</si>
  <si>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</si>
  <si>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</si>
  <si>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</si>
  <si>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</si>
  <si>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</si>
  <si>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</si>
  <si>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</si>
  <si>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</si>
  <si>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</si>
  <si>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</si>
  <si>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</si>
  <si>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</si>
  <si>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</si>
  <si>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</si>
  <si>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</si>
  <si>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</si>
  <si>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</si>
  <si>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</si>
  <si>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</si>
  <si>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</si>
  <si>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</si>
  <si>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</si>
  <si>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</si>
  <si>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</si>
  <si>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</si>
  <si>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</si>
  <si>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</si>
  <si>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</si>
  <si>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</si>
  <si>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</si>
  <si>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</si>
  <si>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</si>
  <si>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</si>
  <si>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</si>
  <si>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</si>
  <si>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</si>
  <si>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</si>
  <si>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</si>
  <si>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</si>
  <si>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</si>
  <si>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</si>
  <si>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</si>
  <si>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</si>
  <si>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</si>
  <si>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</si>
  <si>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</si>
  <si>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</si>
  <si>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</si>
  <si>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</si>
  <si>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</si>
  <si>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</si>
  <si>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</si>
  <si>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</si>
  <si>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</si>
  <si>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</si>
  <si>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</si>
  <si>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</si>
  <si>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</si>
  <si>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</si>
  <si>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</si>
  <si>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</si>
  <si>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</si>
  <si>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</si>
  <si>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</si>
  <si>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</si>
  <si>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</si>
  <si>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</si>
  <si>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</si>
  <si>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</si>
  <si>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</si>
  <si>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</si>
  <si>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</si>
  <si>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</si>
  <si>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</si>
  <si>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</si>
  <si>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</si>
  <si>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</si>
  <si>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</si>
  <si>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</si>
  <si>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</si>
  <si>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</si>
  <si>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</si>
  <si>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</si>
  <si>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</si>
  <si>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</si>
  <si>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</si>
  <si>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</si>
  <si>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</si>
  <si>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</si>
  <si>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</si>
  <si>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</si>
  <si>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</si>
  <si>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</si>
  <si>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</si>
  <si>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</si>
  <si>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</si>
  <si>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</si>
  <si>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</si>
  <si>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</si>
  <si>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</si>
  <si>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</si>
  <si>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</si>
  <si>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</si>
  <si>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</si>
  <si>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</si>
  <si>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</si>
  <si>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</si>
  <si>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</si>
  <si>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</si>
  <si>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</si>
  <si>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</si>
  <si>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</si>
  <si>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</si>
  <si>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</si>
  <si>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</si>
  <si>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</si>
  <si>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</si>
  <si>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</si>
  <si>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</si>
  <si>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</si>
  <si>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</si>
  <si>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</si>
  <si>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</si>
  <si>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</si>
  <si>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</si>
  <si>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</si>
  <si>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</si>
  <si>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</si>
  <si>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</si>
  <si>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</si>
  <si>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</si>
  <si>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</si>
  <si>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</si>
  <si>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</si>
  <si>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</si>
  <si>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</si>
  <si>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</si>
  <si>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</si>
  <si>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</si>
  <si>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</si>
  <si>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</si>
  <si>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</si>
  <si>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</si>
  <si>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</si>
  <si>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</si>
  <si>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</si>
  <si>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</si>
  <si>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</si>
  <si>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</si>
  <si>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</si>
  <si>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</si>
  <si>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</si>
  <si>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</si>
  <si>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</si>
  <si>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</si>
  <si>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</si>
  <si>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</si>
  <si>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</si>
  <si>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</si>
  <si>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</si>
  <si>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</si>
  <si>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</si>
  <si>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</si>
  <si>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</si>
  <si>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</si>
  <si>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</si>
  <si>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</si>
  <si>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</si>
  <si>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</si>
  <si>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</si>
  <si>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</si>
  <si>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</si>
  <si>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</si>
  <si>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</si>
  <si>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</si>
  <si>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</si>
  <si>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</si>
  <si>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</si>
  <si>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</si>
  <si>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</si>
  <si>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</si>
  <si>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</si>
  <si>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</si>
  <si>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</si>
  <si>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</si>
  <si>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</si>
  <si>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</si>
  <si>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</si>
  <si>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</si>
  <si>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</si>
  <si>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</si>
  <si>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</si>
  <si>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</si>
  <si>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</si>
  <si>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</si>
  <si>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</si>
  <si>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</si>
  <si>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</si>
  <si>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</si>
  <si>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</si>
  <si>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</si>
  <si>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</si>
  <si>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</si>
  <si>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</si>
  <si>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</si>
  <si>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</si>
  <si>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</si>
  <si>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</si>
  <si>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</si>
  <si>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</si>
  <si>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</si>
  <si>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</si>
  <si>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</si>
  <si>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</si>
  <si>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</si>
  <si>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</si>
  <si>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</si>
  <si>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</si>
  <si>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</si>
  <si>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</si>
  <si>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</si>
  <si>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</si>
  <si>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</si>
  <si>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</si>
  <si>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</si>
  <si>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</si>
  <si>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</si>
  <si>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</si>
  <si>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</si>
  <si>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</si>
  <si>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</si>
  <si>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</si>
  <si>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</si>
  <si>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</si>
  <si>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</si>
  <si>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</si>
  <si>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</si>
  <si>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</si>
  <si>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</si>
  <si>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</si>
  <si>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</si>
  <si>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</si>
  <si>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</si>
  <si>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</si>
  <si>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</si>
  <si>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</si>
  <si>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</si>
  <si>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</si>
  <si>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</si>
  <si>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</si>
  <si>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</si>
  <si>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</si>
  <si>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</si>
  <si>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</si>
  <si>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</si>
  <si>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</si>
  <si>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</si>
  <si>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</si>
  <si>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</si>
  <si>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</si>
  <si>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</si>
  <si>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</si>
  <si>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</si>
  <si>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</si>
  <si>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</si>
  <si>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</si>
  <si>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</si>
  <si>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</si>
  <si>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</si>
  <si>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</si>
  <si>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</si>
  <si>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</si>
  <si>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</si>
  <si>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</si>
  <si>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</si>
  <si>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</si>
  <si>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</si>
  <si>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</si>
  <si>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</si>
  <si>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</si>
  <si>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</si>
  <si>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</si>
  <si>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</si>
  <si>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</si>
  <si>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</si>
  <si>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</si>
  <si>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</si>
  <si>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</si>
  <si>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</si>
  <si>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</si>
  <si>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</si>
  <si>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</si>
  <si>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</si>
  <si>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</si>
  <si>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</si>
  <si>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</si>
  <si>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</si>
  <si>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</si>
  <si>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</si>
  <si>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</si>
  <si>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</si>
  <si>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</si>
  <si>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</si>
  <si>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</si>
  <si>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</si>
  <si>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</si>
  <si>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</si>
  <si>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</si>
  <si>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</si>
  <si>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</si>
  <si>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</si>
  <si>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</si>
  <si>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</si>
  <si>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</si>
  <si>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</si>
  <si>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</si>
  <si>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</si>
  <si>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</si>
  <si>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</si>
  <si>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</si>
  <si>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</si>
  <si>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</si>
  <si>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</si>
  <si>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</si>
  <si>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</si>
  <si>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</si>
  <si>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</si>
  <si>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</si>
  <si>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</si>
  <si>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</si>
  <si>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</si>
  <si>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</si>
  <si>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</si>
  <si>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</si>
  <si>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</si>
  <si>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</si>
  <si>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</si>
  <si>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</si>
  <si>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</si>
  <si>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</si>
  <si>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</si>
  <si>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</si>
  <si>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</si>
  <si>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</si>
  <si>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</si>
  <si>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</si>
  <si>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</si>
  <si>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</si>
  <si>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</si>
  <si>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</si>
  <si>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</si>
  <si>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</si>
  <si>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</si>
  <si>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</si>
  <si>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</si>
  <si>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</si>
  <si>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</si>
  <si>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</si>
  <si>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</si>
  <si>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</si>
  <si>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</si>
  <si>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</si>
  <si>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</si>
  <si>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</si>
  <si>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</si>
  <si>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</si>
  <si>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</si>
  <si>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</si>
  <si>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</si>
  <si>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</si>
  <si>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</si>
  <si>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</si>
  <si>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</si>
  <si>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</si>
  <si>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</si>
  <si>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</si>
  <si>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</si>
  <si>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</si>
  <si>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</si>
  <si>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</si>
  <si>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</si>
  <si>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</si>
  <si>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</si>
  <si>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</si>
  <si>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</si>
  <si>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</si>
  <si>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</si>
  <si>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</si>
  <si>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</si>
  <si>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</si>
  <si>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</si>
  <si>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</si>
  <si>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</si>
  <si>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</si>
  <si>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</si>
  <si>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</si>
  <si>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</si>
  <si>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</si>
  <si>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</si>
  <si>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</si>
  <si>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</si>
  <si>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</si>
  <si>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</si>
  <si>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</si>
  <si>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</si>
  <si>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</si>
  <si>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</si>
  <si>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</si>
  <si>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</si>
  <si>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</si>
  <si>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</si>
  <si>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</si>
  <si>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</si>
  <si>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</si>
  <si>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</si>
  <si>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</si>
  <si>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</si>
  <si>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</si>
  <si>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</si>
  <si>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</si>
  <si>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</si>
  <si>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</si>
  <si>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</si>
  <si>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</si>
  <si>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</si>
  <si>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</si>
  <si>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</si>
  <si>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</si>
  <si>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</si>
  <si>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</si>
  <si>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</si>
  <si>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</si>
  <si>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</si>
  <si>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</si>
  <si>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</si>
  <si>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</si>
  <si>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</si>
  <si>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</si>
  <si>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</si>
  <si>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</si>
  <si>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</si>
  <si>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</si>
  <si>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</si>
  <si>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</si>
  <si>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</si>
  <si>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</si>
  <si>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</si>
  <si>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</si>
  <si>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</si>
  <si>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</si>
  <si>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</si>
  <si>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</si>
  <si>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</si>
  <si>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</si>
  <si>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</si>
  <si>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</si>
  <si>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</si>
  <si>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</si>
  <si>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</si>
  <si>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</si>
  <si>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</si>
  <si>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</si>
  <si>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</si>
  <si>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</si>
  <si>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</si>
  <si>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</si>
  <si>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</si>
  <si>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</si>
  <si>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</si>
  <si>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</si>
  <si>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</si>
  <si>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</si>
  <si>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</si>
  <si>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</si>
  <si>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</si>
  <si>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</si>
  <si>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</si>
  <si>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</si>
  <si>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</si>
  <si>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</si>
  <si>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</si>
  <si>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</si>
  <si>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</si>
  <si>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</si>
  <si>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</si>
  <si>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</si>
  <si>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</si>
  <si>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</si>
  <si>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</si>
  <si>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</si>
  <si>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</si>
  <si>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</si>
  <si>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</si>
  <si>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</si>
  <si>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</si>
  <si>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</si>
  <si>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</si>
  <si>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</si>
  <si>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</si>
  <si>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</si>
  <si>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</si>
  <si>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</si>
  <si>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</si>
  <si>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</si>
  <si>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</si>
  <si>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</si>
  <si>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</si>
  <si>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</si>
  <si>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</si>
  <si>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</si>
  <si>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</si>
  <si>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</si>
  <si>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</si>
  <si>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</si>
  <si>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</si>
  <si>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</si>
  <si>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</si>
  <si>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</si>
  <si>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</si>
  <si>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</si>
  <si>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</si>
  <si>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</si>
  <si>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</si>
  <si>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</si>
  <si>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</si>
  <si>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</si>
  <si>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</si>
  <si>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</si>
  <si>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</si>
  <si>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</si>
  <si>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</si>
  <si>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</si>
  <si>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</si>
  <si>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</si>
  <si>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</si>
  <si>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</si>
  <si>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</si>
  <si>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</si>
  <si>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</si>
  <si>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</si>
  <si>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</si>
  <si>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</si>
  <si>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</si>
  <si>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</si>
  <si>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</si>
  <si>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</si>
  <si>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</si>
  <si>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</si>
  <si>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</si>
  <si>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</si>
  <si>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</si>
  <si>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</si>
  <si>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</si>
  <si>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</si>
  <si>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</si>
  <si>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</si>
  <si>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</si>
  <si>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</si>
  <si>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</si>
  <si>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</si>
  <si>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</si>
  <si>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</si>
  <si>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</si>
  <si>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</si>
  <si>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</si>
  <si>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</si>
  <si>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</si>
  <si>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</si>
  <si>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</si>
  <si>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</si>
  <si>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</si>
  <si>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</si>
  <si>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</si>
  <si>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</si>
  <si>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</si>
  <si>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</si>
  <si>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</si>
  <si>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</si>
  <si>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</si>
  <si>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</si>
  <si>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</si>
  <si>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</si>
  <si>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</si>
  <si>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</si>
  <si>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</si>
  <si>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</si>
  <si>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</si>
  <si>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</si>
  <si>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</si>
  <si>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</si>
  <si>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</si>
  <si>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</si>
  <si>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</si>
  <si>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</si>
  <si>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</si>
  <si>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</si>
  <si>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</si>
  <si>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</si>
  <si>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</si>
  <si>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</si>
  <si>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</si>
  <si>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</si>
  <si>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</si>
  <si>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</si>
  <si>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</si>
  <si>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</si>
  <si>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</si>
  <si>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</si>
  <si>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</si>
  <si>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</si>
  <si>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</si>
  <si>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</si>
  <si>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</si>
  <si>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</si>
  <si>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</si>
  <si>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</si>
  <si>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</si>
  <si>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</si>
  <si>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</si>
  <si>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</si>
  <si>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</si>
  <si>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</si>
  <si>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</si>
  <si>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</si>
  <si>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</si>
  <si>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</si>
  <si>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</si>
  <si>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</si>
  <si>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</si>
  <si>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</si>
  <si>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</si>
  <si>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</si>
  <si>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</si>
  <si>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</si>
  <si>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</si>
  <si>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</si>
  <si>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</si>
  <si>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</si>
  <si>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</si>
  <si>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</si>
  <si>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</si>
  <si>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</si>
  <si>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</si>
  <si>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</si>
  <si>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</si>
  <si>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</si>
  <si>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</si>
  <si>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</si>
  <si>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</si>
  <si>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</si>
  <si>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</si>
  <si>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</si>
  <si>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</si>
  <si>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</si>
  <si>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</si>
  <si>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</si>
  <si>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</si>
  <si>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</si>
  <si>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</si>
  <si>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</si>
  <si>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</si>
  <si>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</si>
  <si>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</si>
  <si>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</si>
  <si>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</si>
  <si>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</si>
  <si>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</si>
  <si>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</si>
  <si>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</si>
  <si>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</si>
  <si>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</si>
  <si>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</si>
  <si>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</si>
  <si>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</si>
  <si>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</si>
  <si>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</si>
  <si>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</si>
  <si>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</si>
  <si>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</si>
  <si>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</si>
  <si>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</si>
  <si>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</si>
  <si>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</si>
  <si>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</si>
  <si>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</si>
  <si>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</si>
  <si>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</si>
  <si>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</si>
  <si>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</si>
  <si>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</si>
  <si>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</si>
  <si>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</si>
  <si>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</si>
  <si>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</si>
  <si>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</si>
  <si>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</si>
  <si>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</si>
  <si>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</si>
  <si>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</si>
  <si>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</si>
  <si>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</si>
  <si>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</si>
  <si>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</si>
  <si>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</si>
  <si>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</si>
  <si>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</si>
  <si>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</si>
  <si>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</si>
  <si>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</si>
  <si>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</si>
  <si>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</si>
  <si>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</si>
  <si>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</si>
  <si>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</si>
  <si>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</si>
  <si>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</si>
  <si>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</si>
  <si>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</si>
  <si>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</si>
  <si>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</si>
  <si>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</si>
  <si>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</si>
  <si>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</si>
  <si>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</si>
  <si>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</si>
  <si>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</si>
  <si>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</si>
  <si>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</si>
  <si>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</si>
  <si>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</si>
  <si>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</si>
  <si>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</si>
  <si>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</si>
  <si>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</si>
  <si>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</si>
  <si>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</si>
  <si>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</si>
  <si>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</si>
  <si>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</si>
  <si>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</si>
  <si>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</si>
  <si>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</si>
  <si>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</si>
  <si>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</si>
  <si>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</si>
  <si>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</si>
  <si>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</si>
  <si>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</si>
  <si>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</si>
  <si>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</si>
  <si>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</si>
  <si>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</si>
  <si>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</si>
  <si>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</si>
  <si>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</si>
  <si>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</si>
  <si>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</si>
  <si>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</si>
  <si>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</si>
  <si>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</si>
  <si>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</si>
  <si>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</si>
  <si>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</si>
  <si>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</si>
  <si>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</si>
  <si>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</si>
  <si>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</si>
  <si>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</si>
  <si>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</si>
  <si>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</si>
  <si>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</si>
  <si>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</si>
  <si>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</si>
  <si>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</si>
  <si>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</si>
  <si>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</si>
  <si>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</si>
  <si>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</si>
  <si>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</si>
  <si>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</si>
  <si>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</si>
  <si>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</si>
  <si>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</si>
  <si>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</si>
  <si>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</si>
  <si>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</si>
  <si>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</si>
  <si>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</si>
  <si>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</si>
  <si>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</si>
  <si>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</si>
  <si>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</si>
  <si>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</si>
  <si>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</si>
  <si>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</si>
  <si>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</si>
  <si>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</si>
  <si>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</si>
  <si>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</si>
  <si>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</si>
  <si>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</si>
  <si>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</si>
  <si>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</si>
  <si>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</si>
  <si>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</si>
  <si>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</si>
  <si>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</si>
  <si>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</si>
  <si>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</si>
  <si>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</si>
  <si>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</si>
  <si>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</si>
  <si>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</si>
  <si>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</si>
  <si>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</si>
  <si>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</si>
  <si>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</si>
  <si>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</si>
  <si>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</si>
  <si>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</si>
  <si>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</si>
  <si>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</si>
  <si>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</si>
  <si>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</si>
  <si>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</si>
  <si>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</si>
  <si>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</si>
  <si>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</si>
  <si>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</si>
  <si>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</si>
  <si>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</si>
  <si>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</si>
  <si>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</si>
  <si>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</si>
  <si>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</si>
  <si>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</si>
  <si>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</si>
  <si>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</si>
  <si>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</si>
  <si>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</si>
  <si>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</si>
  <si>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</si>
  <si>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</si>
  <si>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</si>
  <si>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</si>
  <si>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</si>
  <si>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</si>
  <si>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</si>
  <si>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</si>
  <si>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</si>
  <si>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</si>
  <si>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</si>
  <si>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</si>
  <si>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</si>
  <si>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</si>
  <si>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</si>
  <si>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</si>
  <si>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</si>
  <si>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</si>
  <si>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</si>
  <si>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</si>
  <si>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</si>
  <si>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</si>
  <si>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</si>
  <si>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</si>
  <si>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</si>
  <si>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</si>
  <si>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</si>
  <si>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</si>
  <si>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</si>
  <si>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</si>
  <si>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</si>
  <si>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</si>
  <si>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</si>
  <si>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</si>
  <si>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</si>
  <si>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</si>
  <si>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</si>
  <si>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</si>
  <si>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</si>
  <si>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</si>
  <si>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</si>
  <si>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</si>
  <si>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</si>
  <si>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</si>
  <si>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</si>
  <si>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</si>
  <si>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</si>
  <si>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</si>
  <si>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</si>
  <si>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</si>
  <si>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</si>
  <si>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</si>
  <si>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</si>
  <si>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</si>
  <si>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</si>
  <si>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</si>
  <si>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</si>
  <si>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</si>
  <si>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</si>
  <si>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</si>
  <si>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</si>
  <si>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</si>
  <si>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</si>
  <si>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</si>
  <si>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</si>
  <si>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</si>
  <si>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</si>
  <si>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</si>
  <si>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</si>
  <si>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</si>
  <si>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</si>
  <si>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</si>
  <si>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</si>
  <si>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</si>
  <si>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</si>
  <si>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</si>
  <si>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</si>
  <si>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</si>
  <si>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</si>
  <si>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</si>
  <si>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</si>
  <si>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</si>
  <si>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</si>
  <si>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</si>
  <si>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</si>
  <si>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</si>
  <si>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</si>
  <si>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</si>
  <si>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</si>
  <si>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</si>
  <si>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</si>
  <si>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</si>
  <si>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</si>
  <si>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</si>
  <si>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</si>
  <si>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</si>
  <si>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</si>
  <si>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</si>
  <si>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</si>
  <si>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</si>
  <si>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</si>
  <si>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</si>
  <si>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</si>
  <si>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</si>
  <si>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</si>
  <si>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</si>
  <si>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</si>
  <si>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</si>
  <si>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</si>
  <si>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</si>
  <si>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</si>
  <si>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</si>
  <si>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</si>
  <si>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</si>
  <si>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</si>
  <si>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</si>
  <si>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</si>
  <si>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</si>
  <si>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</si>
  <si>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</si>
  <si>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</si>
  <si>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</si>
  <si>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</si>
  <si>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</si>
  <si>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</si>
  <si>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</si>
  <si>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</si>
  <si>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</si>
  <si>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</si>
  <si>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</si>
  <si>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</si>
  <si>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</si>
  <si>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</si>
  <si>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</si>
  <si>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</si>
  <si>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</si>
  <si>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</si>
  <si>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</si>
  <si>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</si>
  <si>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</si>
  <si>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</si>
  <si>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</si>
  <si>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</si>
  <si>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</si>
  <si>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</si>
  <si>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</si>
  <si>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</si>
  <si>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</si>
  <si>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</si>
  <si>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</si>
  <si>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</si>
  <si>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</si>
  <si>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</si>
  <si>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</si>
  <si>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</si>
  <si>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</si>
  <si>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</si>
  <si>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</si>
  <si>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</si>
  <si>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</si>
  <si>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</si>
  <si>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</si>
  <si>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</si>
  <si>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</si>
  <si>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</si>
  <si>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</si>
  <si>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</si>
  <si>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</si>
  <si>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</si>
  <si>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</si>
  <si>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</si>
  <si>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</si>
  <si>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</si>
  <si>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</si>
  <si>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</si>
  <si>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</si>
  <si>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</si>
  <si>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</si>
  <si>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</si>
  <si>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</si>
  <si>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</si>
  <si>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</si>
  <si>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</si>
  <si>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</si>
  <si>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</si>
  <si>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</si>
  <si>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</si>
  <si>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</si>
  <si>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</si>
  <si>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</si>
  <si>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</si>
  <si>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</si>
  <si>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</si>
  <si>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</si>
  <si>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</si>
  <si>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</si>
  <si>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</si>
  <si>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</si>
  <si>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</si>
  <si>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</si>
  <si>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</si>
  <si>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</si>
  <si>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</si>
  <si>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</si>
  <si>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</si>
  <si>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</si>
  <si>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</si>
  <si>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</si>
  <si>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</si>
  <si>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</si>
  <si>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</si>
  <si>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</si>
  <si>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</si>
  <si>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</si>
  <si>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</si>
  <si>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</si>
  <si>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</si>
  <si>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</si>
  <si>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</si>
  <si>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</si>
  <si>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</si>
  <si>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</si>
  <si>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</si>
  <si>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</si>
  <si>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</si>
  <si>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</si>
  <si>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</si>
  <si>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</si>
  <si>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</si>
  <si>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</si>
  <si>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</si>
  <si>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</si>
  <si>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</si>
  <si>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</si>
  <si>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</si>
  <si>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</si>
  <si>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</si>
  <si>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</si>
  <si>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</si>
  <si>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</si>
  <si>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</si>
  <si>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</si>
  <si>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</si>
  <si>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</si>
  <si>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</si>
  <si>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</si>
  <si>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</si>
  <si>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</si>
  <si>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</si>
  <si>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</si>
  <si>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</si>
  <si>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</si>
  <si>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</si>
  <si>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</si>
  <si>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</si>
  <si>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</si>
  <si>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</si>
  <si>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</si>
  <si>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</si>
  <si>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</si>
  <si>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</si>
  <si>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</si>
  <si>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</si>
  <si>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</si>
  <si>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</si>
  <si>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</si>
  <si>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</si>
  <si>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</si>
  <si>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</si>
  <si>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</si>
  <si>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</si>
  <si>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</si>
  <si>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</si>
  <si>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</si>
  <si>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</si>
  <si>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</si>
  <si>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</si>
  <si>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</si>
  <si>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</si>
  <si>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</si>
  <si>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</si>
  <si>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</si>
  <si>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</si>
  <si>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</si>
  <si>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</si>
  <si>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</si>
  <si>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</si>
  <si>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</si>
  <si>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</si>
  <si>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</si>
  <si>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</si>
  <si>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</si>
  <si>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</si>
  <si>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</si>
  <si>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</si>
  <si>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</si>
  <si>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</si>
  <si>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</si>
  <si>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</si>
  <si>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</si>
  <si>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</si>
  <si>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</si>
  <si>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</si>
  <si>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</si>
  <si>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</si>
  <si>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</si>
  <si>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</si>
  <si>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</si>
  <si>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</si>
  <si>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</si>
  <si>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</si>
  <si>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</si>
  <si>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</si>
  <si>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</si>
  <si>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</si>
  <si>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</si>
  <si>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</si>
  <si>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</si>
  <si>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</si>
  <si>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</si>
  <si>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</si>
  <si>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</si>
  <si>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</si>
  <si>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</si>
  <si>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</si>
  <si>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</si>
  <si>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</si>
  <si>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</si>
  <si>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</si>
  <si>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</si>
  <si>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</si>
  <si>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</si>
  <si>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</si>
  <si>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</si>
  <si>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</si>
  <si>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</si>
  <si>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</si>
  <si>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</si>
  <si>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</si>
  <si>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</si>
  <si>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</si>
  <si>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</si>
  <si>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</si>
  <si>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</si>
  <si>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</si>
  <si>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</si>
  <si>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</si>
  <si>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</si>
  <si>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</si>
  <si>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</si>
  <si>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</si>
  <si>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</si>
  <si>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</si>
  <si>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</si>
  <si>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</si>
  <si>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</si>
  <si>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</si>
  <si>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</si>
  <si>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</si>
  <si>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</si>
  <si>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</si>
  <si>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</si>
  <si>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</si>
  <si>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</si>
  <si>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</si>
  <si>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</si>
  <si>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</si>
  <si>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</si>
  <si>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</si>
  <si>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</si>
  <si>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</si>
  <si>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</si>
  <si>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</si>
  <si>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</si>
  <si>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</si>
  <si>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</si>
  <si>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</si>
  <si>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</si>
  <si>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</si>
  <si>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</si>
  <si>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</si>
  <si>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</si>
  <si>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</si>
  <si>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</si>
  <si>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</si>
  <si>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</si>
  <si>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</si>
  <si>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</si>
  <si>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</si>
  <si>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</si>
  <si>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</si>
  <si>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</si>
  <si>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</si>
  <si>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</si>
  <si>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</si>
  <si>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</si>
  <si>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</si>
  <si>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</si>
  <si>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</si>
  <si>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</si>
  <si>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</si>
  <si>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</si>
  <si>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</si>
  <si>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</si>
  <si>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</si>
  <si>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</si>
  <si>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</si>
  <si>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</si>
  <si>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</si>
  <si>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</si>
  <si>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</si>
  <si>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</si>
  <si>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</si>
  <si>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</si>
  <si>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</si>
  <si>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</si>
  <si>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</si>
  <si>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</si>
  <si>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</si>
  <si>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</si>
  <si>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</si>
  <si>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</si>
  <si>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</si>
  <si>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</si>
  <si>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</si>
  <si>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</si>
  <si>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</si>
  <si>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</si>
  <si>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</si>
  <si>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</si>
  <si>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</si>
  <si>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</si>
  <si>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</si>
  <si>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</si>
  <si>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</si>
  <si>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</si>
  <si>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</si>
  <si>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</si>
  <si>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</si>
  <si>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</si>
  <si>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</si>
  <si>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</si>
  <si>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</si>
  <si>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</si>
  <si>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</si>
  <si>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</si>
  <si>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</si>
  <si>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</si>
  <si>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</si>
  <si>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</si>
  <si>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</si>
  <si>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</si>
  <si>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</si>
  <si>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</si>
  <si>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</si>
  <si>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</si>
  <si>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</si>
  <si>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</si>
  <si>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</si>
  <si>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</si>
  <si>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</si>
  <si>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</si>
  <si>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</si>
  <si>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</si>
  <si>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</si>
  <si>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</si>
  <si>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</si>
  <si>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</si>
  <si>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</si>
  <si>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</si>
  <si>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</si>
  <si>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</si>
  <si>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</si>
  <si>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</si>
  <si>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</si>
  <si>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</si>
  <si>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</si>
  <si>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</si>
  <si>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</si>
  <si>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</si>
  <si>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</si>
  <si>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</si>
  <si>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</si>
  <si>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</si>
  <si>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</si>
  <si>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</si>
  <si>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</si>
  <si>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</si>
  <si>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</si>
  <si>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</si>
  <si>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</si>
  <si>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</si>
  <si>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</si>
  <si>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</si>
  <si>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</si>
  <si>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</si>
  <si>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</si>
  <si>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</si>
  <si>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</si>
  <si>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</si>
  <si>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</si>
  <si>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</si>
  <si>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</si>
  <si>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</si>
  <si>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</si>
  <si>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</si>
  <si>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</si>
  <si>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</si>
  <si>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</si>
  <si>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</si>
  <si>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</si>
  <si>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</si>
  <si>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</si>
  <si>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</si>
  <si>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</si>
  <si>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</si>
  <si>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</si>
  <si>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</si>
  <si>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</si>
  <si>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</si>
  <si>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</si>
  <si>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</si>
  <si>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</si>
  <si>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</si>
  <si>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</si>
  <si>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</si>
  <si>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</si>
  <si>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</si>
  <si>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</si>
  <si>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</si>
  <si>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</si>
  <si>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</si>
  <si>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</si>
  <si>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</si>
  <si>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</si>
  <si>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</si>
  <si>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</si>
  <si>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</si>
  <si>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</si>
  <si>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</si>
  <si>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</si>
  <si>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</si>
  <si>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</si>
  <si>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</si>
  <si>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</si>
  <si>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</si>
  <si>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</si>
  <si>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</si>
  <si>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</si>
  <si>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</si>
  <si>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</si>
  <si>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</si>
  <si>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</si>
  <si>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</si>
  <si>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</si>
  <si>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</si>
  <si>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</si>
  <si>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</si>
  <si>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</si>
  <si>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</si>
  <si>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</si>
  <si>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</si>
  <si>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</si>
  <si>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</si>
  <si>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</si>
  <si>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</si>
  <si>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</si>
  <si>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</si>
  <si>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</si>
  <si>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</si>
  <si>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</si>
  <si>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</si>
  <si>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</si>
  <si>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</si>
  <si>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</si>
  <si>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</si>
  <si>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</si>
  <si>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</si>
  <si>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</si>
  <si>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</si>
  <si>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</si>
  <si>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</si>
  <si>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</si>
  <si>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</si>
  <si>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</si>
  <si>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</si>
  <si>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</si>
  <si>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</si>
  <si>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</si>
  <si>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</si>
  <si>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</si>
  <si>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</si>
  <si>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</si>
  <si>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</si>
  <si>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</si>
  <si>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</si>
  <si>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</si>
  <si>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</si>
  <si>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</si>
  <si>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</si>
  <si>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</si>
  <si>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</si>
  <si>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</si>
  <si>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</si>
  <si>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</si>
  <si>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</si>
  <si>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</si>
  <si>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</si>
  <si>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</si>
  <si>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</si>
  <si>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</si>
  <si>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</si>
  <si>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</si>
  <si>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</si>
  <si>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</si>
  <si>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</si>
  <si>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</si>
  <si>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</si>
  <si>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</si>
  <si>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</si>
  <si>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</si>
  <si>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</si>
  <si>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</si>
  <si>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</si>
  <si>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</si>
  <si>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</si>
  <si>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</si>
  <si>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</si>
  <si>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</si>
  <si>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</si>
  <si>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</si>
  <si>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</si>
  <si>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</si>
  <si>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</si>
  <si>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</si>
  <si>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</si>
  <si>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</si>
  <si>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</si>
  <si>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</si>
  <si>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</si>
  <si>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</si>
  <si>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</si>
  <si>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</si>
  <si>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</si>
  <si>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</si>
  <si>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</si>
  <si>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</si>
  <si>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</si>
  <si>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</si>
  <si>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</si>
  <si>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</si>
  <si>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</si>
  <si>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</si>
  <si>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</si>
  <si>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</si>
  <si>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</si>
  <si>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</si>
  <si>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</si>
  <si>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</si>
  <si>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</si>
  <si>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</si>
  <si>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</si>
  <si>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</si>
  <si>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</si>
  <si>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</si>
  <si>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</si>
  <si>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</si>
  <si>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</si>
  <si>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</si>
  <si>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</si>
  <si>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</si>
  <si>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</si>
  <si>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</si>
  <si>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</si>
  <si>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</si>
  <si>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</si>
  <si>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</si>
  <si>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</si>
  <si>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</si>
  <si>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</si>
  <si>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</si>
  <si>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</si>
  <si>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</si>
  <si>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</si>
  <si>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</si>
  <si>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</si>
  <si>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</si>
  <si>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</si>
  <si>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</si>
  <si>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</si>
  <si>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</si>
  <si>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</si>
  <si>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</si>
  <si>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</si>
  <si>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</si>
  <si>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</si>
  <si>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</si>
  <si>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</si>
  <si>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</si>
  <si>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</si>
  <si>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</si>
  <si>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</si>
  <si>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</si>
  <si>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</si>
  <si>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</si>
  <si>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</si>
  <si>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</si>
  <si>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</si>
  <si>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</si>
  <si>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</si>
  <si>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</si>
  <si>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</si>
  <si>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</si>
  <si>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</si>
  <si>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</si>
  <si>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</si>
  <si>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</si>
  <si>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</si>
  <si>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</si>
  <si>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</si>
  <si>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</si>
  <si>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</si>
  <si>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</si>
  <si>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</si>
  <si>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</si>
  <si>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</si>
  <si>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</si>
  <si>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</si>
  <si>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</si>
  <si>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</si>
  <si>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</si>
  <si>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</si>
  <si>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</si>
  <si>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</si>
  <si>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</si>
  <si>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</si>
  <si>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</si>
  <si>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</si>
  <si>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</si>
  <si>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</si>
  <si>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</si>
  <si>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</si>
  <si>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</si>
  <si>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</si>
  <si>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</si>
  <si>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</si>
  <si>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</si>
  <si>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</si>
  <si>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</si>
  <si>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</si>
  <si>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</si>
  <si>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</si>
  <si>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</si>
  <si>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</si>
  <si>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</si>
  <si>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</si>
  <si>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</si>
  <si>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</si>
  <si>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</si>
  <si>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</si>
  <si>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</si>
  <si>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</si>
  <si>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</si>
  <si>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</si>
  <si>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</si>
  <si>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</si>
  <si>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</si>
  <si>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</si>
  <si>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</si>
  <si>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</si>
  <si>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</si>
  <si>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</si>
  <si>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</si>
  <si>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</si>
  <si>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</si>
  <si>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</si>
  <si>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</si>
  <si>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</si>
  <si>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</si>
  <si>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</si>
  <si>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</si>
  <si>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</si>
  <si>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</si>
  <si>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</si>
  <si>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</si>
  <si>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</si>
  <si>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</si>
  <si>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</si>
  <si>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</si>
  <si>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</si>
  <si>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</si>
  <si>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</si>
  <si>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</si>
  <si>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</si>
  <si>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</si>
  <si>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</si>
  <si>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</si>
  <si>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</si>
  <si>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</si>
  <si>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</si>
  <si>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</si>
  <si>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</si>
  <si>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</si>
  <si>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</si>
  <si>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</si>
  <si>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</si>
  <si>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</si>
  <si>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</si>
  <si>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</si>
  <si>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</si>
  <si>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</si>
  <si>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</si>
  <si>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</si>
  <si>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</si>
  <si>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</si>
  <si>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</si>
  <si>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</si>
  <si>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</si>
  <si>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</si>
  <si>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</si>
  <si>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</si>
  <si>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</si>
  <si>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</si>
  <si>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</si>
  <si>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</si>
  <si>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</si>
  <si>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</si>
  <si>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</si>
  <si>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</si>
  <si>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</si>
  <si>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</si>
  <si>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</si>
  <si>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</si>
  <si>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</si>
  <si>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</si>
  <si>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</si>
  <si>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</si>
  <si>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</si>
  <si>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</si>
  <si>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</si>
  <si>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</si>
  <si>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</si>
  <si>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</si>
  <si>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</si>
  <si>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</si>
  <si>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</si>
  <si>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</si>
  <si>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</si>
  <si>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</si>
  <si>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</si>
  <si>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</si>
  <si>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</si>
  <si>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</si>
  <si>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</si>
  <si>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</si>
  <si>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</si>
  <si>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</si>
  <si>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</si>
  <si>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</si>
  <si>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</si>
  <si>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</si>
  <si>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</si>
  <si>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</si>
  <si>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</si>
  <si>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</si>
  <si>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</si>
  <si>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</si>
  <si>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</si>
  <si>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</si>
  <si>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</si>
  <si>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</si>
  <si>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</si>
  <si>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</si>
  <si>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</si>
  <si>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</si>
  <si>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</si>
  <si>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</si>
  <si>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</si>
  <si>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</si>
  <si>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</si>
  <si>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</si>
  <si>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</si>
  <si>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</si>
  <si>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</si>
  <si>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</si>
  <si>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</si>
  <si>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</si>
  <si>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</si>
  <si>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</si>
  <si>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</si>
  <si>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</si>
  <si>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</si>
  <si>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</si>
  <si>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</si>
  <si>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</si>
  <si>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</si>
  <si>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</si>
  <si>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</si>
  <si>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</si>
  <si>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</si>
  <si>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</si>
  <si>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</si>
  <si>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</si>
  <si>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</si>
  <si>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</si>
  <si>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</si>
  <si>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</si>
  <si>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</si>
  <si>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</si>
  <si>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</si>
  <si>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</si>
  <si>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</si>
  <si>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</si>
  <si>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</si>
  <si>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</si>
  <si>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</si>
  <si>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</si>
  <si>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</si>
  <si>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</si>
  <si>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</si>
  <si>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</si>
  <si>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</si>
  <si>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</si>
  <si>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</si>
  <si>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</si>
  <si>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</si>
  <si>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</si>
  <si>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</si>
  <si>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</si>
  <si>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</si>
  <si>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</si>
  <si>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</si>
  <si>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</si>
  <si>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</si>
  <si>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</si>
  <si>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</si>
  <si>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</si>
  <si>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</si>
  <si>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</si>
  <si>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</si>
  <si>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</si>
  <si>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</si>
  <si>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</si>
  <si>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</si>
  <si>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</si>
  <si>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</si>
  <si>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</si>
  <si>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</si>
  <si>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</si>
  <si>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</si>
  <si>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</si>
  <si>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</si>
  <si>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</si>
  <si>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</si>
  <si>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</si>
  <si>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</si>
  <si>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</si>
  <si>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</si>
  <si>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</si>
  <si>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</si>
  <si>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</si>
  <si>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</si>
  <si>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</si>
  <si>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</si>
  <si>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</si>
  <si>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</si>
  <si>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</si>
  <si>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</si>
  <si>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</si>
  <si>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</si>
  <si>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</si>
  <si>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</si>
  <si>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</si>
  <si>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</si>
  <si>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</si>
  <si>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</si>
  <si>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</si>
  <si>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</si>
  <si>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</si>
  <si>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</si>
  <si>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</si>
  <si>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</si>
  <si>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</si>
  <si>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</si>
  <si>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</si>
  <si>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</si>
  <si>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</si>
  <si>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</si>
  <si>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</si>
  <si>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</si>
  <si>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</si>
  <si>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</si>
  <si>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</si>
  <si>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</si>
  <si>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</si>
  <si>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</si>
  <si>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</si>
  <si>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</si>
  <si>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</si>
  <si>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</si>
  <si>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</si>
  <si>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</si>
  <si>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</si>
  <si>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</si>
  <si>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</si>
  <si>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</si>
  <si>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</si>
  <si>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</si>
  <si>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</si>
  <si>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</si>
  <si>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</si>
  <si>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</si>
  <si>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</si>
  <si>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</si>
  <si>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</si>
  <si>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</si>
  <si>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</si>
  <si>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</si>
  <si>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</si>
  <si>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</si>
  <si>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</si>
  <si>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</si>
  <si>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</si>
  <si>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</si>
  <si>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</si>
  <si>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</si>
  <si>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</si>
  <si>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</si>
  <si>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</si>
  <si>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</si>
  <si>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</si>
  <si>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</si>
  <si>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</si>
  <si>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</si>
  <si>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</si>
  <si>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</si>
  <si>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</si>
  <si>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</si>
  <si>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</si>
  <si>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</si>
  <si>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</si>
  <si>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</si>
  <si>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</si>
  <si>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</si>
  <si>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</si>
  <si>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</si>
  <si>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</si>
  <si>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</si>
  <si>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</si>
  <si>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</si>
  <si>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</si>
  <si>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</si>
  <si>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</si>
  <si>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</si>
  <si>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</si>
  <si>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</si>
  <si>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</si>
  <si>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</si>
  <si>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</si>
  <si>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</si>
  <si>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</si>
  <si>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</si>
  <si>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</si>
  <si>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</si>
  <si>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</si>
  <si>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</si>
  <si>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</si>
  <si>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</si>
  <si>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</si>
  <si>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</si>
  <si>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</si>
  <si>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</si>
  <si>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</si>
  <si>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</si>
  <si>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</si>
  <si>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</si>
  <si>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</si>
  <si>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</si>
  <si>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</si>
  <si>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</si>
  <si>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</si>
  <si>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</si>
  <si>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</si>
  <si>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</si>
  <si>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</si>
  <si>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</si>
  <si>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</si>
  <si>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</si>
  <si>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</si>
  <si>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</si>
  <si>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</si>
  <si>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</si>
  <si>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</si>
  <si>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</si>
  <si>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</si>
  <si>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</si>
  <si>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</si>
  <si>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</si>
  <si>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</si>
  <si>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</si>
  <si>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</si>
  <si>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</si>
  <si>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</si>
  <si>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</si>
  <si>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</si>
  <si>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</si>
  <si>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</si>
  <si>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</si>
  <si>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</si>
  <si>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</si>
  <si>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</si>
  <si>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</si>
  <si>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</si>
  <si>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</si>
  <si>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</si>
  <si>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</si>
  <si>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</si>
  <si>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</si>
  <si>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</si>
  <si>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</si>
  <si>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</si>
  <si>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</si>
  <si>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</si>
  <si>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</si>
  <si>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</si>
  <si>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</si>
  <si>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</si>
  <si>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</si>
  <si>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</si>
  <si>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</si>
  <si>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</si>
  <si>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</si>
  <si>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</si>
  <si>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</si>
  <si>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</si>
  <si>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</si>
  <si>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</si>
  <si>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</si>
  <si>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</si>
  <si>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</si>
  <si>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</si>
  <si>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</si>
  <si>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</si>
  <si>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</si>
  <si>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</si>
  <si>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</si>
  <si>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</si>
  <si>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</si>
  <si>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</si>
  <si>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</si>
  <si>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</si>
  <si>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</si>
  <si>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</si>
  <si>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</si>
  <si>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</si>
  <si>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</si>
  <si>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</si>
  <si>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</si>
  <si>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</si>
  <si>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</si>
  <si>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</si>
  <si>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</si>
  <si>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</si>
  <si>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</si>
  <si>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</si>
  <si>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</si>
  <si>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</si>
  <si>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</si>
  <si>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</si>
  <si>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</si>
  <si>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</si>
  <si>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</si>
  <si>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</si>
  <si>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</si>
  <si>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</si>
  <si>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</si>
  <si>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</si>
  <si>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</si>
  <si>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</si>
  <si>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</si>
  <si>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</si>
  <si>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</si>
  <si>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</si>
  <si>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</si>
  <si>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</si>
  <si>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</si>
  <si>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</si>
  <si>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</si>
  <si>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</si>
  <si>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</si>
  <si>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</si>
  <si>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</si>
  <si>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</si>
  <si>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</si>
  <si>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</si>
  <si>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</si>
  <si>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</si>
  <si>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</si>
  <si>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</si>
  <si>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</si>
  <si>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</si>
  <si>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</si>
  <si>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</si>
  <si>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</si>
  <si>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</si>
  <si>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</si>
  <si>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</si>
  <si>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</si>
  <si>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</si>
  <si>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</si>
  <si>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</si>
  <si>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</si>
  <si>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</si>
  <si>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</si>
  <si>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</si>
  <si>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</si>
  <si>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</si>
  <si>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</si>
  <si>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</si>
  <si>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</si>
  <si>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</si>
  <si>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</si>
  <si>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</si>
  <si>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</si>
  <si>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</si>
  <si>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</si>
  <si>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</si>
  <si>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</si>
  <si>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</si>
  <si>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</si>
  <si>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</si>
  <si>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</si>
  <si>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</si>
  <si>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</si>
  <si>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</si>
  <si>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</si>
  <si>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</si>
  <si>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</si>
  <si>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</si>
  <si>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</si>
  <si>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</si>
  <si>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</si>
  <si>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</si>
  <si>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</si>
  <si>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</si>
  <si>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</si>
  <si>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</si>
  <si>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</si>
  <si>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</si>
  <si>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</si>
  <si>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</si>
  <si>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</si>
  <si>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</si>
  <si>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</si>
  <si>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</si>
  <si>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</si>
  <si>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</si>
  <si>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</si>
  <si>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</si>
  <si>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</si>
  <si>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</si>
  <si>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</si>
  <si>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</si>
  <si>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</si>
  <si>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</si>
  <si>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</si>
  <si>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</si>
  <si>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</si>
  <si>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</si>
  <si>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</si>
  <si>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</si>
  <si>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</si>
  <si>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</si>
  <si>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</si>
  <si>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</si>
  <si>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</si>
  <si>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</si>
  <si>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</si>
  <si>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</si>
  <si>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</si>
  <si>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</si>
  <si>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</si>
  <si>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</si>
  <si>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</si>
  <si>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</si>
  <si>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</si>
  <si>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</si>
  <si>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</si>
  <si>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</si>
  <si>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</si>
  <si>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</si>
  <si>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</si>
  <si>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</si>
  <si>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</si>
  <si>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</si>
  <si>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</si>
  <si>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</si>
  <si>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</si>
  <si>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</si>
  <si>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</si>
  <si>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</si>
  <si>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</si>
  <si>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</si>
  <si>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</si>
  <si>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</si>
  <si>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</si>
  <si>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</si>
  <si>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</si>
  <si>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</si>
  <si>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</si>
  <si>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</si>
  <si>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</si>
  <si>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</si>
  <si>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</si>
  <si>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</si>
  <si>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</si>
  <si>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</si>
  <si>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</si>
  <si>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</si>
  <si>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</si>
  <si>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</si>
  <si>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</si>
  <si>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</si>
  <si>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</si>
  <si>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</si>
  <si>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</si>
  <si>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</si>
  <si>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</si>
  <si>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</si>
  <si>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</si>
  <si>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</si>
  <si>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</si>
  <si>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</si>
  <si>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</si>
  <si>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</si>
  <si>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</si>
  <si>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</si>
  <si>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</si>
  <si>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</si>
  <si>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</si>
  <si>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</si>
  <si>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</si>
  <si>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</si>
  <si>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</si>
  <si>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</si>
  <si>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</si>
  <si>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</si>
  <si>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</si>
  <si>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</si>
  <si>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</si>
  <si>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</si>
  <si>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</si>
  <si>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</si>
  <si>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</si>
  <si>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</si>
  <si>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</si>
  <si>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</si>
  <si>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</si>
  <si>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</si>
  <si>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</si>
  <si>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</si>
  <si>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</si>
  <si>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</si>
  <si>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</si>
  <si>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</si>
  <si>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</si>
  <si>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</si>
  <si>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</si>
  <si>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</si>
  <si>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</si>
  <si>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</si>
  <si>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</si>
  <si>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</si>
  <si>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</si>
  <si>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</si>
  <si>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</si>
  <si>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</si>
  <si>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</si>
  <si>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</si>
  <si>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</si>
  <si>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</si>
  <si>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</si>
  <si>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</si>
  <si>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</si>
  <si>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</si>
  <si>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</si>
  <si>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</si>
  <si>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</si>
  <si>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</si>
  <si>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</si>
  <si>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</si>
  <si>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</si>
  <si>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</si>
  <si>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</si>
  <si>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</si>
  <si>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</si>
  <si>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</si>
  <si>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</si>
  <si>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</si>
  <si>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</si>
  <si>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</si>
  <si>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</si>
  <si>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</si>
  <si>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</si>
  <si>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</si>
  <si>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</si>
  <si>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</si>
  <si>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</si>
  <si>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</si>
  <si>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</si>
  <si>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</si>
  <si>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</si>
  <si>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</si>
  <si>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</si>
  <si>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</si>
  <si>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</si>
  <si>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</si>
  <si>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</si>
  <si>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</si>
  <si>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</si>
  <si>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</si>
  <si>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</si>
  <si>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</si>
  <si>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</si>
  <si>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</si>
  <si>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</si>
  <si>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</si>
  <si>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</si>
  <si>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</si>
  <si>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</si>
  <si>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</si>
  <si>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</si>
  <si>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</si>
  <si>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</si>
  <si>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</si>
  <si>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</si>
  <si>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</si>
  <si>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</si>
  <si>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</si>
  <si>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</si>
  <si>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</si>
  <si>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</si>
  <si>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</si>
  <si>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</si>
  <si>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</si>
  <si>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</si>
  <si>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</si>
  <si>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</si>
  <si>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</si>
  <si>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</si>
  <si>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</si>
  <si>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</si>
  <si>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</si>
  <si>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</si>
  <si>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</si>
  <si>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</si>
  <si>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</si>
  <si>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</si>
  <si>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</si>
  <si>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</si>
  <si>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</si>
  <si>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</si>
  <si>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</si>
  <si>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</si>
  <si>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</si>
  <si>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</si>
  <si>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</si>
  <si>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</si>
  <si>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</si>
  <si>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</si>
  <si>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</si>
  <si>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</si>
  <si>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</si>
  <si>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</si>
  <si>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</si>
  <si>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</si>
  <si>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</si>
  <si>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</si>
  <si>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</si>
  <si>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</si>
  <si>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</si>
  <si>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</si>
  <si>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</si>
  <si>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</si>
  <si>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</si>
  <si>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</si>
  <si>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</si>
  <si>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</si>
  <si>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</si>
  <si>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</si>
  <si>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</si>
  <si>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</si>
  <si>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</si>
  <si>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</si>
  <si>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</si>
  <si>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</si>
  <si>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</si>
  <si>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</si>
  <si>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</si>
  <si>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</si>
  <si>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</si>
  <si>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</si>
  <si>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</si>
  <si>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</si>
  <si>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</si>
  <si>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</si>
  <si>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</si>
  <si>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</si>
  <si>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</si>
  <si>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</si>
  <si>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</si>
  <si>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</si>
  <si>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</si>
  <si>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</si>
  <si>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</si>
  <si>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</si>
  <si>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</si>
  <si>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</si>
  <si>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</si>
  <si>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</si>
  <si>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</si>
  <si>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</si>
  <si>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</si>
  <si>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</si>
  <si>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</si>
  <si>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</si>
  <si>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</si>
  <si>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</si>
  <si>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</si>
  <si>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</si>
  <si>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</si>
  <si>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</si>
  <si>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</si>
  <si>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</si>
  <si>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</si>
  <si>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</si>
  <si>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</si>
  <si>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</si>
  <si>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</si>
  <si>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</si>
  <si>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</si>
  <si>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</si>
  <si>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</si>
  <si>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</si>
  <si>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</si>
  <si>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</si>
  <si>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</si>
  <si>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</si>
  <si>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</si>
  <si>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</si>
  <si>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</si>
  <si>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</si>
  <si>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</si>
  <si>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</si>
  <si>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</si>
  <si>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</si>
  <si>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</si>
  <si>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</si>
  <si>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</si>
  <si>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</si>
  <si>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</si>
  <si>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</si>
  <si>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</si>
  <si>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</si>
  <si>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</si>
  <si>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</si>
  <si>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</si>
  <si>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</si>
  <si>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</si>
  <si>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</si>
  <si>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</si>
  <si>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</si>
  <si>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</si>
  <si>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</si>
  <si>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</si>
  <si>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</si>
  <si>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</si>
  <si>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</si>
  <si>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</si>
  <si>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</si>
  <si>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</si>
  <si>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</si>
  <si>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</si>
  <si>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</si>
  <si>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</si>
  <si>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</si>
  <si>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</si>
  <si>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</si>
  <si>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</si>
  <si>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</si>
  <si>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</si>
  <si>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</si>
  <si>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</si>
  <si>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</si>
  <si>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</si>
  <si>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</si>
  <si>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</si>
  <si>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</si>
  <si>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</si>
  <si>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</si>
  <si>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</si>
  <si>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</si>
  <si>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</si>
  <si>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</si>
  <si>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</si>
  <si>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</si>
  <si>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</si>
  <si>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</si>
  <si>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</si>
  <si>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</si>
  <si>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</si>
  <si>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</si>
  <si>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</si>
  <si>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</si>
  <si>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</si>
  <si>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</si>
  <si>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</si>
  <si>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</si>
  <si>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</si>
  <si>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</si>
  <si>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</si>
  <si>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</si>
  <si>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</si>
  <si>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</si>
  <si>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</si>
  <si>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</si>
  <si>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</si>
  <si>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</si>
  <si>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</si>
  <si>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</si>
  <si>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</si>
  <si>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</si>
  <si>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</si>
  <si>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</si>
  <si>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</si>
  <si>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</si>
  <si>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</si>
  <si>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</si>
  <si>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</si>
  <si>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</si>
  <si>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</si>
  <si>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</si>
  <si>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</si>
  <si>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</si>
  <si>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</si>
  <si>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</si>
  <si>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</si>
  <si>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</si>
  <si>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</si>
  <si>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</si>
  <si>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</si>
  <si>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</si>
  <si>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</si>
  <si>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</si>
  <si>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</si>
  <si>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</si>
  <si>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</si>
  <si>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</si>
  <si>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</si>
  <si>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</si>
  <si>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</si>
  <si>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</si>
  <si>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</si>
  <si>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</si>
  <si>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</si>
  <si>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</si>
  <si>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</si>
  <si>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</si>
  <si>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</si>
  <si>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</si>
  <si>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</si>
  <si>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</si>
  <si>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</si>
  <si>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</si>
  <si>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</si>
  <si>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</si>
  <si>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</si>
  <si>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</si>
  <si>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</si>
  <si>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</si>
  <si>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</si>
  <si>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</si>
  <si>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</si>
  <si>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</si>
  <si>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</si>
  <si>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</si>
  <si>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</si>
  <si>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</si>
  <si>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</si>
  <si>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</si>
  <si>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</si>
  <si>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</si>
  <si>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</si>
  <si>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</si>
  <si>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</si>
  <si>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</si>
  <si>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</si>
  <si>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</si>
  <si>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</si>
  <si>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</si>
  <si>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</si>
  <si>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</si>
  <si>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</si>
  <si>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</si>
  <si>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</si>
  <si>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</si>
  <si>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</si>
  <si>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</si>
  <si>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</si>
  <si>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</si>
  <si>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</si>
  <si>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</si>
  <si>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</si>
  <si>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</si>
  <si>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</si>
  <si>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</si>
  <si>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</si>
  <si>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</si>
  <si>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</si>
  <si>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</si>
  <si>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</si>
  <si>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</si>
  <si>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</si>
  <si>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</si>
  <si>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</si>
  <si>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</si>
  <si>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</si>
  <si>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</si>
  <si>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</si>
  <si>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</si>
  <si>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</si>
  <si>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</si>
  <si>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</si>
  <si>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</si>
  <si>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</si>
  <si>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</si>
  <si>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</si>
  <si>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</si>
  <si>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</si>
  <si>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</si>
  <si>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</si>
  <si>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</si>
  <si>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</si>
  <si>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</si>
  <si>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</si>
  <si>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</si>
  <si>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</si>
  <si>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</si>
  <si>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</si>
  <si>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</si>
  <si>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</si>
  <si>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</si>
  <si>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</si>
  <si>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</si>
  <si>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</si>
  <si>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</si>
  <si>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</si>
  <si>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</si>
  <si>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</si>
  <si>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</si>
  <si>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</si>
  <si>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</si>
  <si>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</si>
  <si>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</si>
  <si>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</si>
  <si>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</si>
  <si>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</si>
  <si>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</si>
  <si>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</si>
  <si>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</si>
  <si>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</si>
  <si>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</si>
  <si>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</si>
  <si>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</si>
  <si>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</si>
  <si>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</si>
  <si>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</si>
  <si>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</si>
  <si>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</si>
  <si>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</si>
  <si>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</si>
  <si>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</si>
  <si>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</si>
  <si>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</si>
  <si>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</si>
  <si>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</si>
  <si>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</si>
  <si>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</si>
  <si>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</si>
  <si>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</si>
  <si>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</si>
  <si>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</si>
  <si>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</si>
  <si>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</si>
  <si>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</si>
  <si>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</si>
  <si>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</si>
  <si>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</si>
  <si>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</si>
  <si>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</si>
  <si>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</si>
  <si>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</si>
  <si>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</si>
  <si>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</si>
  <si>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</si>
  <si>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</si>
  <si>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</si>
  <si>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</si>
  <si>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</si>
  <si>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</si>
  <si>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</si>
  <si>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</si>
  <si>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</si>
  <si>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</si>
  <si>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</si>
  <si>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</si>
  <si>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</si>
  <si>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</si>
  <si>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</si>
  <si>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</si>
  <si>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</si>
  <si>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</si>
  <si>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</si>
  <si>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</si>
  <si>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</si>
  <si>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</si>
  <si>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</si>
  <si>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</si>
  <si>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</si>
  <si>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</si>
  <si>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</si>
  <si>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</si>
  <si>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</si>
  <si>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</si>
  <si>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</si>
  <si>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</si>
  <si>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</si>
  <si>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</si>
  <si>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</si>
  <si>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</si>
  <si>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</si>
  <si>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</si>
  <si>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</si>
  <si>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</si>
  <si>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</si>
  <si>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</si>
  <si>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</si>
  <si>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</si>
  <si>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</si>
  <si>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</si>
  <si>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</si>
  <si>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</si>
  <si>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</si>
  <si>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</si>
  <si>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</si>
  <si>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</si>
  <si>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</si>
  <si>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</si>
  <si>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</si>
  <si>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</si>
  <si>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</si>
  <si>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</si>
  <si>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</si>
  <si>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</si>
  <si>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</si>
  <si>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</si>
  <si>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</si>
  <si>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</si>
  <si>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</si>
  <si>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</si>
  <si>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</si>
  <si>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</si>
  <si>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</si>
  <si>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</si>
  <si>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</si>
  <si>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</si>
  <si>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</si>
  <si>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</si>
  <si>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</si>
  <si>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</si>
  <si>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</si>
  <si>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</si>
  <si>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</si>
  <si>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</si>
  <si>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</si>
  <si>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</si>
  <si>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</si>
  <si>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</si>
  <si>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</si>
  <si>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</si>
  <si>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</si>
  <si>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</si>
  <si>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</si>
  <si>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</si>
  <si>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</si>
  <si>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</si>
  <si>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</si>
  <si>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</si>
  <si>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</si>
  <si>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</si>
  <si>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</si>
  <si>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</si>
  <si>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</si>
  <si>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</si>
  <si>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</si>
  <si>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</si>
  <si>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</si>
  <si>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</si>
  <si>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</si>
  <si>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</si>
  <si>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</si>
  <si>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</si>
  <si>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</si>
  <si>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</si>
  <si>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</si>
  <si>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</si>
  <si>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</si>
  <si>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</si>
  <si>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</si>
  <si>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</si>
  <si>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</si>
  <si>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</si>
  <si>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</si>
  <si>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</si>
  <si>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</si>
  <si>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</si>
  <si>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</si>
  <si>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</si>
  <si>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</si>
  <si>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</si>
  <si>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</si>
  <si>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</si>
  <si>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</si>
  <si>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</si>
  <si>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</si>
  <si>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</si>
  <si>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</si>
  <si>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</si>
  <si>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</si>
  <si>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</si>
  <si>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</si>
  <si>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</si>
  <si>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</si>
  <si>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</si>
  <si>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</si>
  <si>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</si>
  <si>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</si>
  <si>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</si>
  <si>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</si>
  <si>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</si>
  <si>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</si>
  <si>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</si>
  <si>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</si>
  <si>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</si>
  <si>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</si>
  <si>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</si>
  <si>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</si>
  <si>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</si>
  <si>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</si>
  <si>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</si>
  <si>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</si>
  <si>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</si>
  <si>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</si>
  <si>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</si>
  <si>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</si>
  <si>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</si>
  <si>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</si>
  <si>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</si>
  <si>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</si>
  <si>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</si>
  <si>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</si>
  <si>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</si>
  <si>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</si>
  <si>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</si>
  <si>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</si>
  <si>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</si>
  <si>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</si>
  <si>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</si>
  <si>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</si>
  <si>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</si>
  <si>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</si>
  <si>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</si>
  <si>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</si>
  <si>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</si>
  <si>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</si>
  <si>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</si>
  <si>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</si>
  <si>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</si>
  <si>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</si>
  <si>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</si>
  <si>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</si>
  <si>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</si>
  <si>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</si>
  <si>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</si>
  <si>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</si>
  <si>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</si>
  <si>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</si>
  <si>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</si>
  <si>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</si>
  <si>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</si>
  <si>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</si>
  <si>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</si>
  <si>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</si>
  <si>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</si>
  <si>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</si>
  <si>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</si>
  <si>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</si>
  <si>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</si>
  <si>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</si>
  <si>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</si>
  <si>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</si>
  <si>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</si>
  <si>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</si>
  <si>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</si>
  <si>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</si>
  <si>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</si>
  <si>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</si>
  <si>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</si>
  <si>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</si>
  <si>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</si>
  <si>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</si>
  <si>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</si>
  <si>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</si>
  <si>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</si>
  <si>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</si>
  <si>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</si>
  <si>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</si>
  <si>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</si>
  <si>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</si>
  <si>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</si>
  <si>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</si>
  <si>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</si>
  <si>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</si>
  <si>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</si>
  <si>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</si>
  <si>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</si>
  <si>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</si>
  <si>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</si>
  <si>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</si>
  <si>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</si>
  <si>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</si>
  <si>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</si>
  <si>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</si>
  <si>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</si>
  <si>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</si>
  <si>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</si>
  <si>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</si>
  <si>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</si>
  <si>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</si>
  <si>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</si>
  <si>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</si>
  <si>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</si>
  <si>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</si>
  <si>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</si>
  <si>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</si>
  <si>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</si>
  <si>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</si>
  <si>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</si>
  <si>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</si>
  <si>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</si>
  <si>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</si>
  <si>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</si>
  <si>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</si>
  <si>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</si>
  <si>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</si>
  <si>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</si>
  <si>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</si>
  <si>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</si>
  <si>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</si>
  <si>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</si>
  <si>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</si>
  <si>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</si>
  <si>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</si>
  <si>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</si>
  <si>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</si>
  <si>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</si>
  <si>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</si>
  <si>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</si>
  <si>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</si>
  <si>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</si>
  <si>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</si>
  <si>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</si>
  <si>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</si>
  <si>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</si>
  <si>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</si>
  <si>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</si>
  <si>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</si>
  <si>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</si>
  <si>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</si>
  <si>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</si>
  <si>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</si>
  <si>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</si>
  <si>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</si>
  <si>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</si>
  <si>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</si>
  <si>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</si>
  <si>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</si>
  <si>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</si>
  <si>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</si>
  <si>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</si>
  <si>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</si>
  <si>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</si>
  <si>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</si>
  <si>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</si>
  <si>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</si>
  <si>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</si>
  <si>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</si>
  <si>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</si>
  <si>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</si>
  <si>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</si>
  <si>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</si>
  <si>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</si>
  <si>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</si>
  <si>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</si>
  <si>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</si>
  <si>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</si>
  <si>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</si>
  <si>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</si>
  <si>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</si>
  <si>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</si>
  <si>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</si>
  <si>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</si>
  <si>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</si>
  <si>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</si>
  <si>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</si>
  <si>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</si>
  <si>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</si>
  <si>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</si>
  <si>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</si>
  <si>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</si>
  <si>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</si>
  <si>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</si>
  <si>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</si>
  <si>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</si>
  <si>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</si>
  <si>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</si>
  <si>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</si>
  <si>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</si>
  <si>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</si>
  <si>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</si>
  <si>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</si>
  <si>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</si>
  <si>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</si>
  <si>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</si>
  <si>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</si>
  <si>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</si>
  <si>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</si>
  <si>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</si>
  <si>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</si>
  <si>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</si>
  <si>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</si>
  <si>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</si>
  <si>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</si>
  <si>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</si>
  <si>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</si>
  <si>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</si>
  <si>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</si>
  <si>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</si>
  <si>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</si>
  <si>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</si>
  <si>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</si>
  <si>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</si>
  <si>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</si>
  <si>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</si>
  <si>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</si>
  <si>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</si>
  <si>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</si>
  <si>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</si>
  <si>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</si>
  <si>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</si>
  <si>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</si>
  <si>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</si>
  <si>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</si>
  <si>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</si>
  <si>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</si>
  <si>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</si>
  <si>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</si>
  <si>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</si>
  <si>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</si>
  <si>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</si>
  <si>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</si>
  <si>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</si>
  <si>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</si>
  <si>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</si>
  <si>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</si>
  <si>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</si>
  <si>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</si>
  <si>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</si>
  <si>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</si>
  <si>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</si>
  <si>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</si>
  <si>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</si>
  <si>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</si>
  <si>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</si>
  <si>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</si>
  <si>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</si>
  <si>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</si>
  <si>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</si>
  <si>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</si>
  <si>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</si>
  <si>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</si>
  <si>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</si>
  <si>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</si>
  <si>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</si>
  <si>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</si>
  <si>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</si>
  <si>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</si>
  <si>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</si>
  <si>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</si>
  <si>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</si>
  <si>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</si>
  <si>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</si>
  <si>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</si>
  <si>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</si>
  <si>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</si>
  <si>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</si>
  <si>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</si>
  <si>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</si>
  <si>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</si>
  <si>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</si>
  <si>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</si>
  <si>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</si>
  <si>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</si>
  <si>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</si>
  <si>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</si>
  <si>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</si>
  <si>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</si>
  <si>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</si>
  <si>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</si>
  <si>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</si>
  <si>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</si>
  <si>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</si>
  <si>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</si>
  <si>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</si>
  <si>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</si>
  <si>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</si>
  <si>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</si>
  <si>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</si>
  <si>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</si>
  <si>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</si>
  <si>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</si>
  <si>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</si>
  <si>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</si>
  <si>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</si>
  <si>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</si>
  <si>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</si>
  <si>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</si>
  <si>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</si>
  <si>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</si>
  <si>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</si>
  <si>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</si>
  <si>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</si>
  <si>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</si>
  <si>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</si>
  <si>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</si>
  <si>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</si>
  <si>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</si>
  <si>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</si>
  <si>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</si>
  <si>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</si>
  <si>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</si>
  <si>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</si>
  <si>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</si>
  <si>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</si>
  <si>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</si>
  <si>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</si>
  <si>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</si>
  <si>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</si>
  <si>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</si>
  <si>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</si>
  <si>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</si>
  <si>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</si>
  <si>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</si>
  <si>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</si>
  <si>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</si>
  <si>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</si>
  <si>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</si>
  <si>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</si>
  <si>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</si>
  <si>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</si>
  <si>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</si>
  <si>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</si>
  <si>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</si>
  <si>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</si>
  <si>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</si>
  <si>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</si>
  <si>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</si>
  <si>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</si>
  <si>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</si>
  <si>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</si>
  <si>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</si>
  <si>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</si>
  <si>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</si>
  <si>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</si>
  <si>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</si>
  <si>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</si>
  <si>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</si>
  <si>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</si>
  <si>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</si>
  <si>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</si>
  <si>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</si>
  <si>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</si>
  <si>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</si>
  <si>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</si>
  <si>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</si>
  <si>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</si>
  <si>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</si>
  <si>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</si>
  <si>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</si>
  <si>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</si>
  <si>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</si>
  <si>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</si>
  <si>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</si>
  <si>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</si>
  <si>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</si>
  <si>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</si>
  <si>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</si>
  <si>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</si>
  <si>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</si>
  <si>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</si>
  <si>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</si>
  <si>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</si>
  <si>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</si>
  <si>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</si>
  <si>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</si>
  <si>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</si>
  <si>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</si>
  <si>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</si>
  <si>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</si>
  <si>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</si>
  <si>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</si>
  <si>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</si>
  <si>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</si>
  <si>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</si>
  <si>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</si>
  <si>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</si>
  <si>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</si>
  <si>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</si>
  <si>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</si>
  <si>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</si>
  <si>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</si>
  <si>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</si>
  <si>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</si>
  <si>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</si>
  <si>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</si>
  <si>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</si>
  <si>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</si>
  <si>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</si>
  <si>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</si>
  <si>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</si>
  <si>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</si>
  <si>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</si>
  <si>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</si>
  <si>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</si>
  <si>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</si>
  <si>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</si>
  <si>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</si>
  <si>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</si>
  <si>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</si>
  <si>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</si>
  <si>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</si>
  <si>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</si>
  <si>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</si>
  <si>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</si>
  <si>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</si>
  <si>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</si>
  <si>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</si>
  <si>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</si>
  <si>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</si>
  <si>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</si>
  <si>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</si>
  <si>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</si>
  <si>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</si>
  <si>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</si>
  <si>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</si>
  <si>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</si>
  <si>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</si>
  <si>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</si>
  <si>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</si>
  <si>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</si>
  <si>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</si>
  <si>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</si>
  <si>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</si>
  <si>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</si>
  <si>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</si>
  <si>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</si>
  <si>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</si>
  <si>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</si>
  <si>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</si>
  <si>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</si>
  <si>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</si>
  <si>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</si>
  <si>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</si>
  <si>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</si>
  <si>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</si>
  <si>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</si>
  <si>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</si>
  <si>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</si>
  <si>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</si>
  <si>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</si>
  <si>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</si>
  <si>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</si>
  <si>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</si>
  <si>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</si>
  <si>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</si>
  <si>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</si>
  <si>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</si>
  <si>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</si>
  <si>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</si>
  <si>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</si>
  <si>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</si>
  <si>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</si>
  <si>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</si>
  <si>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</si>
  <si>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</si>
  <si>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</si>
  <si>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</si>
  <si>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</si>
  <si>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</si>
  <si>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</si>
  <si>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</si>
  <si>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</si>
  <si>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</si>
  <si>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</si>
  <si>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</si>
  <si>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</si>
  <si>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</si>
  <si>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</si>
  <si>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</si>
  <si>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</si>
  <si>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</si>
  <si>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</si>
  <si>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</si>
  <si>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</si>
  <si>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</si>
  <si>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</si>
  <si>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</si>
  <si>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</si>
  <si>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</si>
  <si>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</si>
  <si>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</si>
  <si>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</si>
  <si>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</si>
  <si>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</si>
  <si>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</si>
  <si>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</si>
  <si>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</si>
  <si>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</si>
  <si>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</si>
  <si>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</si>
  <si>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</si>
  <si>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</si>
  <si>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</si>
  <si>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</si>
  <si>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</si>
  <si>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</si>
  <si>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</si>
  <si>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</si>
  <si>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</si>
  <si>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</si>
  <si>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</si>
  <si>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</si>
  <si>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</si>
  <si>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</si>
  <si>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</si>
  <si>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</si>
  <si>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</si>
  <si>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</si>
  <si>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</si>
  <si>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</si>
  <si>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</si>
  <si>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</si>
  <si>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</si>
  <si>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</si>
  <si>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</si>
  <si>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</si>
  <si>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</si>
  <si>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</si>
  <si>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</si>
  <si>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</si>
  <si>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</si>
  <si>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</si>
  <si>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</si>
  <si>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</si>
  <si>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</si>
  <si>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</si>
  <si>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</si>
  <si>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</si>
  <si>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</si>
  <si>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</si>
  <si>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</si>
  <si>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</si>
  <si>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</si>
  <si>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</si>
  <si>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</si>
  <si>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</si>
  <si>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</si>
  <si>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</si>
  <si>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</si>
  <si>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</si>
  <si>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</si>
  <si>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</si>
  <si>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</si>
  <si>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</si>
  <si>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</si>
  <si>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</si>
  <si>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</si>
  <si>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</si>
  <si>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</si>
  <si>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</si>
  <si>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</si>
  <si>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</si>
  <si>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</si>
  <si>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</si>
  <si>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</si>
  <si>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</si>
  <si>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</si>
  <si>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</si>
  <si>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</si>
  <si>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</si>
  <si>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</si>
  <si>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</si>
  <si>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</si>
  <si>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</si>
  <si>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</si>
  <si>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</si>
  <si>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</si>
  <si>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</si>
  <si>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</si>
  <si>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</si>
  <si>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</si>
  <si>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</si>
  <si>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</si>
  <si>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</si>
  <si>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</si>
  <si>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</si>
  <si>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</si>
  <si>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</si>
  <si>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</si>
  <si>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</si>
  <si>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</si>
  <si>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</si>
  <si>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</si>
  <si>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</si>
  <si>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</si>
  <si>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</si>
  <si>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</si>
  <si>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</si>
  <si>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</si>
  <si>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</si>
  <si>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</si>
  <si>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</si>
  <si>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</si>
  <si>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</si>
  <si>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</si>
  <si>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</si>
  <si>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</si>
  <si>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</si>
  <si>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</si>
  <si>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</si>
  <si>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</si>
  <si>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</si>
  <si>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</si>
  <si>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</si>
  <si>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</si>
  <si>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</si>
  <si>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</si>
  <si>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</si>
  <si>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</si>
  <si>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</si>
  <si>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</si>
  <si>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</si>
  <si>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</si>
  <si>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</si>
  <si>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</si>
  <si>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</si>
  <si>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</si>
  <si>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</si>
  <si>
    <t>New site and not accepted by FLM so far.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</si>
</sst>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5" ca="1" si="0">IFERROR(NOW()-F2,"")</f>
        <v>308.59633275462693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0.10777951388445217</v>
      </c>
      <c r="H3" s="111">
        <v>45971.427615740744</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ca="1" si="0"/>
        <v>45971.544758680553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45971.544758680553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45971.544758680553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45971.544758680553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45971.544758680553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45971.544758680553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45971.544758680553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45971.544758680553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45971.544758680553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45971.544758680553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45971.544758680553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45971.544758680553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45971.544758680553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45971.544758680553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45971.544758680553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45971.544758680553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45971.544758680553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45971.544758680553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45971.544758680553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45971.544758680553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45971.544758680553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45971.544758680553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45971.544758680553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45971.544758680553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45971.544758680553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45971.544758680553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45971.544758680553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45971.544758680553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45971.544758680553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45971.544758680553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45971.544758680553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45971.544758680553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45971.544758680553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45971.544758680553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ref="G38:G69" ca="1" si="2">IFERROR(NOW()-F38,"")</f>
        <v>45971.544758680553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45971.544758680553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45971.544758680553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45971.544758680553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45971.544758680553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45971.544758680553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45971.544758680553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45971.544758680553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45971.544758680553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45971.544758680553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45971.544758680553</v>
      </c>
      <c r="H48" s="111"/>
      <c r="I48" s="109" t="str">
        <f>IFERROR(VLOOKUP(D48,DB!A:F,6,0),"")</f>
        <v/>
      </c>
      <c r="J48" s="109" t="str">
        <f>IFERROR(VLOOKUP(D48,DB!A:G,7,0),"")</f>
        <v/>
      </c>
      <c r="K48" s="113"/>
      <c r="L48" s="114" t="str">
        <f>IFERROR(VLOOKUP(D48,DB!A:I,9,0),"")</f>
        <v/>
      </c>
    </row>
    <row r="49" spans="1:12" ht="15" customHeight="1">
      <c r="A49" s="117"/>
      <c r="B49" s="118" t="str">
        <f>IFERROR(VLOOKUP(D49,DB!A:K,11,0),"")</f>
        <v/>
      </c>
      <c r="C49" s="118"/>
      <c r="D49" s="118"/>
      <c r="E49" s="119"/>
      <c r="F49" s="120"/>
      <c r="G49" s="121">
        <f t="shared" ca="1" si="2"/>
        <v>45971.544758680553</v>
      </c>
      <c r="H49" s="120"/>
      <c r="I49" s="118" t="str">
        <f>IFERROR(VLOOKUP(D49,DB!A:F,6,0),"")</f>
        <v/>
      </c>
      <c r="J49" s="118" t="str">
        <f>IFERROR(VLOOKUP(D49,DB!A:G,7,0),"")</f>
        <v/>
      </c>
      <c r="K49" s="122"/>
      <c r="L49" s="123" t="str">
        <f>IFERROR(VLOOKUP(D49,DB!A:I,9,0),"")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4" ca="1" si="0">IFERROR(NOW()-F3,"-")</f>
        <v>146.54492071759159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12914</v>
      </c>
      <c r="E4" s="103" t="s">
        <v>39021</v>
      </c>
      <c r="F4" s="104">
        <v>45971.306087962963</v>
      </c>
      <c r="G4" s="105">
        <f t="shared" ca="1" si="0"/>
        <v>0.23867071759013925</v>
      </c>
      <c r="H4" s="104">
        <v>45971.300138888888</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14489</v>
      </c>
      <c r="E5" s="103" t="s">
        <v>39021</v>
      </c>
      <c r="F5" s="104">
        <v>45971.516782407409</v>
      </c>
      <c r="G5" s="105">
        <f t="shared" ref="G5:G30" ca="1" si="1">IFERROR(NOW()-F5,"-")</f>
        <v>2.7976273144304287E-2</v>
      </c>
      <c r="H5" s="104">
        <v>45971.51053240741</v>
      </c>
      <c r="I5" s="18" t="str">
        <f>IFERROR(VLOOKUP(D5,DB!A:F,6,0),"")</f>
        <v>SCECO</v>
      </c>
      <c r="J5" s="18" t="str">
        <f>IFERROR(VLOOKUP(D5,DB!A:G,7,0),"")</f>
        <v>Dead+No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45971.544758680553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45971.544758680553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45971.544758680553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45971.544758680553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45971.544758680553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45971.544758680553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45971.544758680553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45971.544758680553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45971.544758680553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45971.544758680553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45971.544758680553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45971.544758680553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45971.544758680553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45971.544758680553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45971.544758680553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45971.544758680553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45971.544758680553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45971.544758680553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45971.544758680553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45971.544758680553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45971.544758680553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45971.544758680553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45971.544758680553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45971.544758680553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45971.544758680553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45971.544758680553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45971.544758680553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45971.544758680553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45971.544758680553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45971.544758680553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45971.544758680553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45971.544758680553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20234</v>
      </c>
      <c r="E2" s="18" t="s">
        <v>39021</v>
      </c>
      <c r="F2" s="20">
        <v>45971.4766087963</v>
      </c>
      <c r="G2" s="21">
        <f ca="1">IFERROR(NOW()-F2,"-")</f>
        <v>6.8149884253216442E-2</v>
      </c>
      <c r="H2" s="22">
        <v>45971.471597222226</v>
      </c>
      <c r="I2" s="19" t="str">
        <f>IFERROR(VLOOKUP(D2,DB!A:F,6,0),"")</f>
        <v>Generator-SG</v>
      </c>
      <c r="J2" s="18" t="str">
        <f>IFERROR(VLOOKUP(D2,DB!A:G,7,0),"")</f>
        <v>Dead+No BB Design</v>
      </c>
      <c r="K2" s="45" t="s">
        <v>39112</v>
      </c>
      <c r="L2" s="23" t="str">
        <f>IFERROR(VLOOKUP(D2,DB!A:I,9,0),"")</f>
        <v>Latis</v>
      </c>
    </row>
    <row r="3" spans="1:13" ht="15" customHeight="1">
      <c r="A3" s="19"/>
      <c r="B3" s="61" t="str">
        <f>IFERROR(VLOOKUP(D3,DB!A:K,11,0),"")</f>
        <v/>
      </c>
      <c r="C3" s="18"/>
      <c r="D3" s="61"/>
      <c r="E3" s="18"/>
      <c r="F3" s="20"/>
      <c r="G3" s="21">
        <f t="shared" ref="G3:G11" ca="1" si="0">IFERROR(NOW()-F3,"-")</f>
        <v>45971.544758680553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45971.544758680553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45971.544758680553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45971.544758680553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45971.544758680553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45971.544758680553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45971.544758680553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45971.544758680553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45971.544758680553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45971.544758680553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45971.544758680553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45971.544758680553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45971.544758680553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45971.544758680553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45971.544758680553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45971.544758680553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45971.544758680553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45971.544758680553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45971.544758680553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45971.544758680553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45971.544758680553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45971.544758680553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45971.544758680553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45971.544758680553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45971.544758680553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45971.544758680553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45971.544758680553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45971.544758680553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45971.544758680553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45971.544758680553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45971.544758680553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45971.544758680553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45971.544758680553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45971.544758680553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45971.544758680553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45971.544758680553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45971.544758680553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45971.544758680553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45971.544758680553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45971.544758680553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45971.544758680553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45971.544758680553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45971.544758680553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45971.544758680553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45971.544758680553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45971.544758680553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45971.544758680553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45971.544758680553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45971.544758680553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45971.544758680553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45971.544758680553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45971.544758680553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45971.544758680553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45971.544758680553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45971.544758680553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45971.544758680553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45971.544758680553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45971.544758680553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45971.544758680553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45971.544758680553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45971.544758680553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45971.544758680553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45971.544758680553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45971.544758680553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45971.544758680553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45971.544758680553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45971.544758680553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45971.544758680553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45971.544758680553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45971.544758680553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45971.544758680553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45971.544758680553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45971.544758680553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45971.544758680553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45971.544758680553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45971.544758680553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45971.544758680553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45971.544758680553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45971.544758680553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45971.544758680553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45971.544758680553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45971.544758680553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45971.544758680553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45971.544758680553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45971.544758680553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45971.544758680553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45971.544758680553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45971.544758680553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45971.544758680553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45971.544758680553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45971.544758680553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45971.544758680553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45971.544758680553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45971.544758680553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45971.544758680553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45971.544758680553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45971.544758680553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45971.544758680553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45971.544758680553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45971.544758680553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45971.544758680553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45971.544758680553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45971.544758680553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45971.544758680553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45971.544758680553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45971.544758680553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45971.544758680553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45971.544758680553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45971.544758680553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45971.544758680553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45971.544758680553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45971.544758680553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45971.544758680553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45971.544758680553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45971.544758680553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45971.544758680553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45971.544758680553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45971.544758680553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45971.544758680553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45971.544758680553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45971.544758680553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45971.544758680553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45971.544758680553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45971.544758680553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45971.544758680553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45971.544758680553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45971.544758680553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45971.544758680553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45971.544758680553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45971.544758680553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45971.544758680553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45971.544758680553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45971.544758680553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45971.544758680553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45971.544758680553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45971.544758680553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45971.544758680553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45971.544758680553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45971.544758680553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45971.544758680553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45971.544758680553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45971.544758680553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45971.544758680553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45971.544758680553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45971.544758680553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45971.544758680553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45971.544758680553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45971.544758680553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45971.544758680553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45971.544758680553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45971.544758680553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45971.544758680553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45971.544758680553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45971.544758680553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45971.544758680553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45971.544758680553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45971.544758680553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45971.544758680553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45971.544758680553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45971.544758680553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45971.544758680553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45971.544758680553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45971.544758680553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45971.544758680553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45971.544758680553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45971.544758680553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45971.544758680553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45971.544758680553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45971.544758680553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45971.544758680553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45971.544758680553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45971.544758680553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45971.544758680553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45971.544758680553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45971.544758680553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45971.544758680553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45971.544758680553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45971.544758680553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45971.544758680553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45971.544758680553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45971.544758680553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45971.544758680553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45971.544758680553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45971.544758680553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45971.544758680553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45971.544758680553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45971.544758680553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45971.544758680553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45971.544758680553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45971.544758680553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45971.544758680553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45971.544758680553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45971.544758680553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45971.544758680553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45971.544758680553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45971.544758680553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45971.544758680553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45971.544758680553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45971.544758680553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45971.544758680553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45971.544758680553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45971.544758680553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45971.544758680553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45971.544758680553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45971.544758680553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45971.544758680553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45971.544758680553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45971.544758680553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45971.544758680553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45971.544758680553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45971.544758680553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45971.544758680553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45971.544758680553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45971.544758680553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45971.544758680553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45971.544758680553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45971.544758680553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45971.544758680553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45971.544758680553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45971.544758680553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45971.544758680553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45971.544758680553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45971.544758680553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45971.544758680553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45971.544758680553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45971.544758680553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45971.544758680553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45971.544758680553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45971.544758680553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45971.544758680553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45971.544758680553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45971.544758680553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45971.544758680553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45971.544758680553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45971.544758680553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45971.544758680553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45971.544758680553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45971.544758680553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45971.544758680553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45971.544758680553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45971.544758680553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45971.544758680553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45971.544758680553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45971.544758680553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45971.544758680553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45971.544758680553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45971.544758680553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45971.544758680553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45971.544758680553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45971.544758680553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45971.544758680553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45971.544758680553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45971.544758680553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45971.544758680553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45971.544758680553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45971.544758680553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45971.544758680553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45971.544758680553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45971.544758680553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45971.544758680553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45971.544758680553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45971.544758680553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45971.544758680553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45971.544758680553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45971.544758680553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45971.544758680553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45971.544758680553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45971.544758680553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45971.544758680553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45971.544758680553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45971.544758680553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45971.544758680553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45971.544758680553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45971.544758680553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45971.544758680553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45971.544758680553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45971.544758680553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45971.544758680553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45971.544758680553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45971.544758680553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45971.544758680553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45971.544758680553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45971.544758680553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45971.544758680553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45971.544758680553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45971.544758680553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45971.544758680553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45971.544758680553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45971.544758680553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45971.544758680553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45971.544758680553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45971.544758680553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45971.544758680553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45971.544758680553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45971.544758680553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45971.544758680553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45971.544758680553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45971.544758680553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45971.544758680553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45971.544758680553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45971.544758680553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45971.544758680553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45971.544758680553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45971.544758680553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45971.544758680553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45971.544758680553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45971.544758680553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45971.544758680553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45971.544758680553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45971.544758680553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45971.544758680553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45971.544758680553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45971.544758680553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45971.544758680553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45971.544758680553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45971.544758680553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45971.544758680553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45971.544758680553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45971.544758680553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45971.544758680553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45971.544758680553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45971.544758680553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45971.544758680553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45971.544758680553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45971.544758680553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45971.544758680553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45971.544758680553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45971.544758680553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45971.544758680553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45971.544758680553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45971.544758680553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45971.544758680553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45971.544758680553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45971.544758680553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45971.544758680553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45971.544758680553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45971.544758680553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45971.544758680553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45971.544758680553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45971.544758680553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45971.544758680553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45971.544758680553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45971.544758680553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45971.544758680553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45971.544758680553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45971.544758680553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45971.544758680553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45971.544758680553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45971.544758680553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45971.544758680553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45971.544758680553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45971.544758680553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45971.544758680553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45971.544758680553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45971.544758680553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45971.544758680553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45971.544758680553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45971.544758680553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45971.544758680553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45971.544758680553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45971.544758680553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45971.544758680553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45971.544758680553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45971.544758680553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45971.544758680553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45971.544758680553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45971.544758680553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45971.544758680553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45971.544758680553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45971.544758680553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45971.544758680553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45971.544758680553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45971.544758680553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45971.544758680553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45971.544758680553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45971.544758680553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45971.544758680553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45971.544758680553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45971.544758680553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45971.544758680553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45971.544758680553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45971.544758680553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45971.544758680553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45971.544758680553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45971.544758680553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45971.544758680553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45971.544758680553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45971.544758680553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45971.544758680553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45971.544758680553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45971.544758680553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45971.544758680553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45971.544758680553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45971.544758680553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45971.544758680553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45971.544758680553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45971.544758680553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45971.544758680553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45971.544758680553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45971.544758680553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45971.544758680553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45971.544758680553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45971.544758680553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45971.544758680553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45971.544758680553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45971.544758680553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45971.544758680553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45971.544758680553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45971.544758680553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45971.544758680553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45971.544758680553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45971.544758680553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45971.544758680553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45971.544758680553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45971.544758680553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45971.544758680553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45971.544758680553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45971.544758680553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45971.544758680553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45971.544758680553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45971.544758680553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45971.544758680553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45971.544758680553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45971.544758680553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45971.544758680553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45971.544758680553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45971.544758680553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45971.544758680553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45971.544758680553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45971.544758680553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45971.544758680553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45971.544758680553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45971.544758680553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45971.544758680553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45971.544758680553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45971.544758680553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45971.544758680553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45971.544758680553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45971.544758680553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45971.544758680553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45971.544758680553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45971.544758680553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45971.544758680553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45971.544758680553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45971.544758680553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45971.544758680553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45971.544758680553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45971.544758680553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45971.544758680553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45971.544758680553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45971.544758680553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45971.544758680553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45971.544758680553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45971.544758680553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45971.544758680553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45971.544758680553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45971.544758680553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45971.544758680553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45971.544758680553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45971.544758680553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45971.544758680553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45971.544758680553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45971.544758680553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45971.544758680553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45971.544758680553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45971.544758680553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45971.544758680553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45971.544758680553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45971.544758680553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45971.544758680553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45971.544758680553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45971.544758680553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45971.544758680553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45971.544758680553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45971.544758680553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45971.544758680553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45971.544758680553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45971.544758680553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45971.544758680553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45971.544758680553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45971.544758680553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45971.544758680553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45971.544758680553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45971.544758680553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45971.544758680553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45971.544758680553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45971.544758680553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45971.544758680553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45971.544758680553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45971.544758680553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45971.544758680553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45971.544758680553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45971.544758680553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45971.544758680553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45971.544758680553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45971.544758680553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45971.544758680553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45971.544758680553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45971.544758680553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45971.544758680553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45971.544758680553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45971.544758680553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45971.544758680553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45971.544758680553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45971.544758680553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45971.544758680553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45971.544758680553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45971.544758680553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45971.544758680553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45971.544758680553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45971.544758680553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45971.544758680553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45971.544758680553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45971.544758680553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45971.544758680553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45971.544758680553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45971.544758680553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45971.544758680553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45971.544758680553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45971.544758680553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45971.544758680553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45971.544758680553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45971.544758680553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45971.544758680553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45971.544758680553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45971.544758680553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45971.544758680553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45971.544758680553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45971.544758680553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45971.544758680553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45971.544758680553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45971.544758680553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45971.544758680553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45971.544758680553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45971.544758680553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45971.544758680553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45971.544758680553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45971.544758680553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45971.544758680553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45971.544758680553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45971.544758680553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45971.544758680553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45971.544758680553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45971.544758680553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45971.544758680553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45971.544758680553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45971.544758680553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45971.544758680553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45971.544758680553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45971.544758680553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45971.544758680553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45971.544758680553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45971.544758680553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45971.544758680553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45971.544758680553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45971.544758680553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45971.544758680553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45971.544758680553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45971.544758680553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45971.544758680553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45971.544758680553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45971.544758680553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45971.544758680553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45971.544758680553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45971.544758680553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45971.544758680553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45971.544758680553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45971.544758680553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45971.544758680553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45971.544758680553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45971.544758680553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45971.544758680553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45971.544758680553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45971.544758680553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45971.544758680553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45971.544758680553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45971.544758680553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45971.544758680553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45971.544758680553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45971.544758680553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45971.544758680553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45971.544758680553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45971.544758680553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45971.544758680553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45971.544758680553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45971.544758680553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45971.544758680553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45971.544758680553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45971.544758680553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45971.544758680553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45971.544758680553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45971.544758680553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45971.544758680553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45971.544758680553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45971.544758680553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45971.544758680553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45971.544758680553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45971.544758680553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45971.544758680553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45971.544758680553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45971.544758680553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45971.544758680553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45971.544758680553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45971.544758680553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45971.544758680553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45971.544758680553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45971.544758680553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45971.544758680553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45971.544758680553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45971.544758680553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45971.544758680553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45971.544758680553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45971.544758680553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45971.544758680553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45971.544758680553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45971.544758680553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45971.544758680553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45971.544758680553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45971.544758680553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45971.544758680553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45971.544758680553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45971.544758680553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45971.544758680553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45971.544758680553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45971.544758680553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45971.544758680553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45971.544758680553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45971.544758680553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45971.544758680553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45971.544758680553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45971.544758680553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45971.544758680553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45971.544758680553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45971.544758680553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45971.544758680553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45971.544758680553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45971.544758680553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45971.544758680553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45971.544758680553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45971.544758680553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45971.544758680553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45971.544758680553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45971.544758680553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45971.544758680553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45971.544758680553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45971.544758680553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45971.544758680553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45971.544758680553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45971.544758680553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45971.544758680553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45971.544758680553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45971.544758680553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45971.544758680553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45971.544758680553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45971.544758680553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45971.544758680553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45971.544758680553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45971.544758680553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45971.544758680553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45971.544758680553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45971.544758680553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45971.544758680553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45971.544758680553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45971.544758680553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45971.544758680553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45971.544758680553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45971.544758680553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45971.544758680553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45971.544758680553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45971.544758680553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45971.544758680553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45971.544758680553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45971.544758680553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45971.544758680553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45971.544758680553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45971.544758680553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45971.544758680553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45971.544758680553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45971.544758680553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45971.544758680553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45971.544758680553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45971.544758680553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45971.544758680553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45971.544758680553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45971.544758680553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45971.544758680553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45971.544758680553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45971.544758680553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45971.544758680553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45971.544758680553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45971.544758680553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45971.544758680553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45971.544758680553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45971.544758680553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45971.544758680553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45971.544758680553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45971.544758680553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45971.544758680553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45971.544758680553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45971.544758680553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45971.544758680553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45971.544758680553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45971.544758680553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45971.544758680553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45971.544758680553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45971.544758680553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45971.544758680553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45971.544758680553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45971.544758680553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45971.544758680553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45971.544758680553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45971.544758680553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45971.544758680553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45971.544758680553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45971.544758680553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45971.544758680553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45971.544758680553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45971.544758680553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45971.544758680553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45971.544758680553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45971.544758680553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45971.544758680553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45971.544758680553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45971.544758680553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45971.544758680553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45971.544758680553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45971.544758680553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45971.544758680553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45971.544758680553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45971.544758680553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45971.544758680553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45971.544758680553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45971.544758680553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45971.544758680553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45971.544758680553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45971.544758680553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45971.544758680553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45971.544758680553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45971.544758680553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45971.544758680553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45971.544758680553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45971.544758680553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45971.544758680553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45971.544758680553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45971.544758680553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45971.544758680553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45971.544758680553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45971.544758680553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45971.544758680553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45971.544758680553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45971.544758680553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45971.544758680553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45971.544758680553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45971.544758680553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45971.544758680553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45971.544758680553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45971.544758680553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45971.544758680553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45971.544758680553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45971.544758680553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45971.544758680553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45971.544758680553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45971.544758680553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45971.544758680553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45971.544758680553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45971.544758680553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45971.544758680553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45971.544758680553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45971.544758680553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45971.544758680553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45971.544758680553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45971.544758680553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45971.544758680553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45971.544758680553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45971.544758680553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45971.544758680553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45971.544758680553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45971.544758680553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45971.544758680553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45971.544758680553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45971.544758680553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45971.544758680553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45971.544758680553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45971.544758680553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45971.544758680553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45971.544758680553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45971.544758680553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45971.544758680553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45971.544758680553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45971.544758680553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45971.544758680553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45971.544758680553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45971.544758680553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45971.544758680553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45971.544758680553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45971.544758680553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45971.544758680553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45971.544758680553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45971.544758680553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45971.544758680553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45971.544758680553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45971.544758680553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45971.544758680553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45971.544758680553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45971.544758680553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45971.544758680553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45971.544758680553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45971.544758680553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45971.544758680553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45971.544758680553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45971.544758680553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45971.544758680553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45971.544758680553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45971.544758680553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45971.544758680553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45971.544758680553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45971.544758680553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45971.544758680553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45971.544758680553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45971.544758680553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45971.544758680553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45971.544758680553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45971.544758680553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45971.544758680553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45971.544758680553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45971.544758680553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45971.544758680553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45971.544758680553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45971.544758680553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45971.544758680553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45971.544758680553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45971.544758680553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45971.544758680553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45971.544758680553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45971.544758680553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45971.544758680553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45971.544758680553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45971.544758680553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45971.544758680553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45971.544758680553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45971.544758680553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45971.544758680553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45971.544758680553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45971.544758680553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45971.544758680553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45971.544758680553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45971.544758680553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45971.544758680553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45971.544758680553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45971.544758680553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45971.544758680553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45971.544758680553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45971.544758680553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45971.544758680553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45971.544758680553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45971.544758680553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45971.544758680553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45971.544758680553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45971.544758680553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45971.544758680553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45971.544758680553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45971.544758680553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45971.544758680553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45971.544758680553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45971.544758680553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45971.544758680553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45971.544758680553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45971.544758680553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45971.544758680553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45971.544758680553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45971.544758680553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45971.544758680553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45971.544758680553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45971.544758680553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45971.544758680553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45971.544758680553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45971.544758680553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45971.544758680553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45971.544758680553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45971.544758680553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45971.544758680553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45971.544758680553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45971.544758680553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45971.544758680553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45971.544758680553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45971.544758680553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45971.544758680553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45971.544758680553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45971.544758680553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45971.544758680553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45971.544758680553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45971.544758680553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45971.544758680553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45971.544758680553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45971.544758680553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45971.544758680553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45971.544758680553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45971.544758680553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45971.544758680553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45971.544758680553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45971.544758680553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45971.544758680553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45971.544758680553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45971.544758680553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45971.544758680553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45971.544758680553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45971.544758680553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45971.544758680553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45971.544758680553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45971.544758680553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45971.544758680553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45971.544758680553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45971.544758680553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45971.544758680553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45971.544758680553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45971.544758680553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45971.544758680553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45971.544758680553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45971.544758680553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45971.544758680553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45971.544758680553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45971.544758680553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45971.544758680553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45971.544758680553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45971.544758680553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45971.544758680553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45971.544758680553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45971.544758680553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45971.544758680553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45971.544758680553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45971.544758680553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45971.544758680553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45971.544758680553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45971.544758680553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45971.544758680553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45971.544758680553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45971.544758680553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45971.544758680553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45971.544758680553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45971.544758680553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45971.544758680553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45971.544758680553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45971.544758680553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45971.544758680553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45971.544758680553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45971.544758680553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45971.544758680553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45971.544758680553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45971.544758680553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45971.544758680553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45971.544758680553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45971.544758680553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45971.544758680553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45971.544758680553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45971.544758680553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45971.544758680553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45971.544758680553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45971.544758680553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45971.544758680553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45971.544758680553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45971.544758680553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45971.544758680553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45971.544758680553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45971.544758680553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45971.544758680553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45971.544758680553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45971.544758680553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45971.544758680553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45971.544758680553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45971.544758680553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45971.544758680553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45971.544758680553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45971.544758680553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45971.544758680553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45971.544758680553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45971.544758680553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45971.544758680553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45971.544758680553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45971.544758680553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45971.544758680553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45971.544758680553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45971.544758680553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45971.544758680553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45971.544758680553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45971.544758680553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45971.544758680553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45971.544758680553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45971.544758680553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45971.544758680553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45971.544758680553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45971.544758680553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45971.544758680553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45971.544758680553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45971.544758680553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45971.544758680553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45971.544758680553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45971.544758680553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45971.544758680553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45971.544758680553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45971.544758680553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45971.544758680553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45971.544758680553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45971.544758680553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45971.544758680553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45971.544758680553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45971.544758680553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45971.544758680553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45971.544758680553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45971.544758680553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45971.544758680553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45971.544758680553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45971.544758680553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45971.544758680553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45971.544758680553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45971.544758680553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45971.544758680553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45971.544758680553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45971.544758680553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45971.544758680553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45971.544758680553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45971.544758680553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45971.544758680553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45971.544758680553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45971.544758680553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45971.544758680553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45971.544758680553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45971.544758680553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45971.544758680553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45971.544758680553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45971.544758680553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45971.544758680553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45971.544758680553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45971.544758680553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45971.544758680553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45971.544758680553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45971.544758680553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45971.544758680553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45971.544758680553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45971.544758680553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45971.544758680553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45971.544758680553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45971.544758680553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45971.544758680553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45971.544758680553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45971.544758680553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45971.544758680553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45971.544758680553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45971.544758680553</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268.06404108795687</v>
      </c>
      <c r="H2" s="96">
        <v>45703.474768518521</v>
      </c>
      <c r="I2" s="96" t="str">
        <f>IFERROR(VLOOKUP(D2,DB!A:F,6,0),"")</f>
        <v>SCECO</v>
      </c>
      <c r="J2" s="96" t="str">
        <f>IFERROR(VLOOKUP(D2,DB!A:G,7,0),"")</f>
        <v>Dead</v>
      </c>
      <c r="K2" s="98" t="s">
        <v>39114</v>
      </c>
      <c r="L2" s="92" t="str">
        <f>IFERROR(VLOOKUP(D2,DB!A:I,9,0),"")</f>
        <v>Latis</v>
      </c>
    </row>
    <row r="3" spans="1:16" ht="15" customHeight="1">
      <c r="A3" s="135"/>
      <c r="B3" s="135" t="str">
        <f>IFERROR(VLOOKUP(D3,DB!A:K,11,0),"")</f>
        <v/>
      </c>
      <c r="C3" s="94"/>
      <c r="D3" s="92"/>
      <c r="E3" s="95"/>
      <c r="F3" s="96"/>
      <c r="G3" s="97">
        <f ca="1">IFERROR(NOW()-F3,"")</f>
        <v>45971.544758680553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45971.544758680553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45971.544758680553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45971.544758680553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45971.544758680553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45971.544758680553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45971.544758680553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45971.544758680553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45971.544758680553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45971.544758680553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45971.544758680553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45971.544758680553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45971.544758680553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45971.544758680553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45971.544758680553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45971.544758680553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45971.544758680553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45971.544758680553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45971.544758680553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45971.544758680553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45971.544758680553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45971.544758680553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45971.544758680553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45971.544758680553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45971.544758680553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45971.544758680553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45971.544758680553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45971.544758680553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45971.544758680553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45971.544758680553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45971.544758680553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45971.544758680553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45971.544758680553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45971.544758680553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45971.544758680553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45971.544758680553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45971.544758680553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45971.544758680553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45971.544758680553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45971.544758680553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45971.544758680553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45971.544758680553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45971.544758680553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45971.544758680553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45971.544758680553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45971.544758680553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45971.544758680553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45971.544758680553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45971.544758680553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45971.544758680553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45971.544758680553</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45971.544758680553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45971.544758680553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45971.544758680553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45971.544758680553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45971.544758680553</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45971.544758680553</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45971.544758680553</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tabSelected="1" workbookViewId="0">
      <selection activeCell="K6" sqref="K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79.712698495364748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39024</v>
      </c>
      <c r="F3" s="38">
        <v>45926.188877314817</v>
      </c>
      <c r="G3" s="116">
        <f t="shared" ref="G3" ca="1" si="0">IFERROR(NOW()-F3,"")</f>
        <v>45.355881365736423</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39024</v>
      </c>
      <c r="F4" s="125">
        <v>45948.661111111112</v>
      </c>
      <c r="G4" s="126">
        <f t="shared" ref="G4:G43" ca="1" si="1">IFERROR(NOW()-F4,"")</f>
        <v>22.883647569440654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
        <v>5443</v>
      </c>
      <c r="C6" s="124">
        <v>1</v>
      </c>
      <c r="D6" s="124" t="s">
        <v>39124</v>
      </c>
      <c r="E6" s="124" t="s">
        <v>39021</v>
      </c>
      <c r="F6" s="125">
        <v>45971.43513888889</v>
      </c>
      <c r="G6" s="126">
        <f t="shared" ca="1" si="1"/>
        <v>0.1096197916631354</v>
      </c>
      <c r="H6" s="125">
        <v>45971.428888888891</v>
      </c>
      <c r="I6" s="124" t="s">
        <v>22</v>
      </c>
      <c r="J6" s="124" t="s">
        <v>24</v>
      </c>
      <c r="K6" s="124" t="s">
        <v>39125</v>
      </c>
      <c r="L6" s="124" t="str">
        <f>IFERROR(VLOOKUP(D6,DB!A:I,9,0),"")</f>
        <v/>
      </c>
    </row>
    <row r="7" spans="1:13">
      <c r="A7" s="124"/>
      <c r="B7" s="124" t="str">
        <f>IFERROR(VLOOKUP(D7,DB!A:K,11,0),"")</f>
        <v/>
      </c>
      <c r="C7" s="124"/>
      <c r="D7" s="124"/>
      <c r="E7" s="124"/>
      <c r="F7" s="125"/>
      <c r="G7" s="126">
        <f t="shared" ca="1" si="1"/>
        <v>45971.544758680553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45971.544758680553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45971.544758680553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45971.544758680553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45971.544758680553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45971.544758680553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45971.544758680553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45971.544758680553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45971.544758680553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45971.544758680553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45971.544758680553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45971.544758680553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45971.544758680553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45971.544758680553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45971.544758680553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45971.544758680553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45971.544758680553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45971.544758680553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45971.544758680553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45971.544758680553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45971.544758680553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45971.544758680553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45971.544758680553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45971.544758680553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45971.544758680553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45971.544758680553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45971.544758680553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45971.544758680553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45971.544758680553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45971.544758680553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45971.544758680553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45971.544758680553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45971.544758680553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45971.544758680553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45971.544758680553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45971.544758680553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45971.544758680553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45971.544758680553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45971.544758680553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45971.544758680553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45971.544758680553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45971.544758680553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45971.544758680553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45971.544758680553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45971.544758680553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45971.544758680553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45971.544758680553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45971.544758680553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45971.544758680553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45971.544758680553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45971.544758680553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45971.544758680553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45971.544758680553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45971.544758680553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45971.544758680553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45971.544758680553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45971.544758680553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45971.544758680553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45971.544758680553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45971.544758680553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45971.544758680553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45971.544758680553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45971.544758680553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45971.544758680553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45971.544758680553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45971.544758680553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45971.544758680553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45971.544758680553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45971.544758680553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45971.544758680553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45971.544758680553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45971.544758680553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45971.544758680553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45971.544758680553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45971.544758680553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45971.544758680553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45971.544758680553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45971.544758680553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45971.544758680553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45971.544758680553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45971.544758680553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45971.544758680553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45971.544758680553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45971.544758680553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45971.544758680553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45971.544758680553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45971.544758680553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45971.544758680553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45971.544758680553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45971.544758680553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45971.544758680553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45971.544758680553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45971.544758680553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45971.544758680553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45971.544758680553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45971.544758680553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45971.544758680553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45971.544758680553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45971.544758680553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45971.544758680553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45971.544758680553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45971.544758680553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45971.544758680553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45971.544758680553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45971.544758680553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45971.544758680553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45971.544758680553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45971.544758680553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45971.544758680553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45971.544758680553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45971.544758680553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45971.544758680553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45971.544758680553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45971.544758680553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45971.544758680553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45971.544758680553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45971.544758680553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45971.544758680553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45971.544758680553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45971.544758680553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45971.544758680553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45971.544758680553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45971.544758680553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45971.544758680553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45971.544758680553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45971.544758680553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45971.544758680553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45971.544758680553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45971.544758680553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45971.544758680553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45971.544758680553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45971.544758680553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45971.544758680553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45971.544758680553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45971.544758680553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45971.544758680553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45971.544758680553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45971.544758680553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45971.544758680553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45971.544758680553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45971.544758680553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45971.544758680553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45971.544758680553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45971.544758680553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45971.544758680553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45971.544758680553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45971.544758680553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45971.544758680553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45971.544758680553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45971.544758680553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45971.544758680553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45971.544758680553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45971.544758680553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45971.544758680553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45971.544758680553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45971.544758680553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45971.544758680553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45971.544758680553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45971.544758680553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45971.544758680553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45971.544758680553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45971.544758680553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45971.544758680553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45971.544758680553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45971.544758680553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45971.544758680553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45971.544758680553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45971.544758680553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45971.544758680553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45971.544758680553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45971.544758680553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45971.544758680553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45971.544758680553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45971.544758680553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45971.544758680553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45971.544758680553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45971.544758680553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45971.544758680553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45971.544758680553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45971.544758680553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45971.544758680553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45971.544758680553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45971.544758680553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45971.544758680553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45971.544758680553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45971.544758680553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45971.544758680553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45971.544758680553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45971.544758680553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45971.544758680553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45971.544758680553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45971.544758680553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45971.544758680553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45971.544758680553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45971.544758680553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45971.544758680553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45971.544758680553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45971.544758680553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45971.544758680553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45971.544758680553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45971.544758680553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45971.544758680553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45971.544758680553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45971.544758680553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45971.544758680553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45971.544758680553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45971.544758680553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45971.544758680553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45971.544758680553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45971.544758680553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45971.544758680553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45971.544758680553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45971.544758680553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45971.544758680553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45971.544758680553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45971.544758680553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45971.544758680553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45971.544758680553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45971.544758680553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45971.544758680553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45971.544758680553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45971.544758680553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45971.544758680553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45971.544758680553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45971.544758680553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45971.544758680553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45971.544758680553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45971.544758680553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45971.544758680553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45971.544758680553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45971.544758680553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45971.544758680553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45971.544758680553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45971.544758680553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45971.544758680553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45971.544758680553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45971.544758680553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45971.544758680553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45971.544758680553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45971.544758680553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45971.544758680553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45971.544758680553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45971.544758680553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45971.544758680553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45971.544758680553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45971.544758680553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45971.544758680553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45971.544758680553</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45971.544758680553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45971.544758680553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45971.544758680553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45971.544758680553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45971.544758680553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45971.544758680553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45971.544758680553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45971.544758680553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45971.544758680553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45971.544758680553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45971.544758680553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45971.544758680553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45971.544758680553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45971.544758680553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45971.544758680553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45971.544758680553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45971.544758680553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45971.544758680553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45971.544758680553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45971.544758680553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45971.544758680553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45971.544758680553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45971.544758680553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45971.544758680553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45971.544758680553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45971.544758680553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45971.544758680553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45971.544758680553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45971.544758680553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45971.544758680553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45971.544758680553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45971.544758680553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45971.544758680553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45971.544758680553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45971.544758680553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45971.544758680553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45971.544758680553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45971.544758680553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45971.544758680553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45971.544758680553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45971.544758680553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45971.544758680553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45971.544758680553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45971.544758680553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45971.544758680553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45971.544758680553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45971.544758680553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45971.544758680553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45971.544758680553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45971.544758680553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45971.544758680553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45971.544758680553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45971.544758680553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45971.544758680553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45971.544758680553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45971.544758680553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45971.544758680553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45971.544758680553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45971.544758680553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45971.544758680553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45971.544758680553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45971.544758680553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45971.544758680553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45971.544758680553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45971.544758680553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45971.544758680553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45971.544758680553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45971.544758680553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45971.544758680553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45971.544758680553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45971.544758680553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45971.544758680553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45971.544758680553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45971.544758680553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45971.544758680553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45971.544758680553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45971.544758680553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45971.544758680553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45971.544758680553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45971.544758680553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45971.544758680553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45971.544758680553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45971.544758680553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45971.544758680553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45971.544758680553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45971.544758680553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45971.544758680553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45971.544758680553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45971.544758680553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45971.544758680553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45971.544758680553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45971.544758680553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45971.544758680553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45971.544758680553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45971.544758680553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45971.544758680553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45971.544758680553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45971.544758680553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45971.544758680553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45971.544758680553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45971.544758680553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45971.544758680553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45971.544758680553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45971.544758680553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45971.544758680553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45971.544758680553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45971.544758680553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45971.544758680553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45971.544758680553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45971.544758680553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45971.544758680553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45971.544758680553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45971.544758680553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45971.544758680553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45971.544758680553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45971.544758680553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45971.544758680553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45971.544758680553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45971.544758680553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45971.544758680553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45971.544758680553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45971.544758680553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45971.544758680553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45971.544758680553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45971.544758680553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45971.544758680553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45971.544758680553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45971.544758680553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45971.544758680553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45971.544758680553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45971.544758680553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45971.544758680553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45971.544758680553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45971.544758680553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45971.544758680553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45971.544758680553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45971.544758680553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45971.544758680553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45971.544758680553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45971.544758680553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45971.544758680553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45971.544758680553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45971.544758680553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45971.544758680553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45971.544758680553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45971.544758680553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45971.544758680553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45971.544758680553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45971.544758680553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45971.544758680553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45971.544758680553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45971.544758680553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45971.544758680553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45971.544758680553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45971.544758680553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45971.544758680553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45971.544758680553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45971.544758680553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45971.544758680553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45971.544758680553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45971.544758680553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45971.544758680553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45971.544758680553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45971.544758680553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45971.544758680553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45971.544758680553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45971.544758680553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45971.544758680553</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