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52" documentId="120_S{2AC9BD13-BADA-5192-A53E-5A8FF88502F6}" xr6:coauthVersionLast="47" xr6:coauthVersionMax="47" xr10:uidLastSave="{8CAA665B-9B33-4DAA-81CC-6521F03BBF2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<sst xmlns="http://schemas.openxmlformats.org/spreadsheetml/2006/main" count="180301" uniqueCount="39131">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</sst>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314.02995833333262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45976.978384259259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45976.978384259259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45976.978384259259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45976.978384259259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45976.978384259259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45976.978384259259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45976.978384259259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45976.978384259259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45976.978384259259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45976.978384259259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45976.978384259259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45976.978384259259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45976.978384259259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45976.978384259259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45976.978384259259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45976.978384259259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45976.978384259259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45976.978384259259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45976.978384259259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45976.978384259259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45976.978384259259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45976.978384259259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45976.978384259259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45976.978384259259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45976.978384259259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45976.978384259259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45976.978384259259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45976.978384259259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45976.978384259259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45976.978384259259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45976.978384259259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45976.978384259259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45976.978384259259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45976.978384259259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45976.978384259259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45976.978384259259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45976.978384259259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45976.978384259259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45976.978384259259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45976.978384259259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45976.978384259259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45976.978384259259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45976.978384259259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45976.978384259259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45976.978384259259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45976.978384259259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45976.978384259259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45976.978384259259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45976.978384259259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45976.978384259259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45976.978384259259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45976.978384259259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45976.978384259259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45976.978384259259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45976.978384259259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45976.978384259259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45976.978384259259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45976.978384259259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45976.978384259259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45976.978384259259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45976.978384259259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45976.978384259259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45976.978384259259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45976.978384259259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45976.978384259259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45976.978384259259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45976.978384259259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45976.978384259259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45976.978384259259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45976.978384259259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45976.978384259259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45976.978384259259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45976.978384259259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45976.978384259259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45976.978384259259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45976.978384259259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45976.978384259259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45976.978384259259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45976.978384259259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45976.978384259259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45976.978384259259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45976.978384259259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45976.978384259259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45976.978384259259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45976.978384259259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45976.978384259259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86EAD50-D7D0-417F-80F0-FE3E5B63FB6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151.97854629629728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0.54204166666750098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0.25529398147773463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4.5861111109843478E-2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c r="C7" s="18"/>
      <c r="D7" s="18"/>
      <c r="E7" s="103"/>
      <c r="F7" s="156"/>
      <c r="G7" s="105"/>
      <c r="H7" s="104"/>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45976.978384259259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45976.978384259259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45976.978384259259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45976.978384259259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45976.978384259259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45976.978384259259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45976.978384259259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45976.978384259259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45976.978384259259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45976.978384259259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45976.978384259259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45976.978384259259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45976.978384259259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45976.978384259259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45976.978384259259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45976.978384259259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45976.978384259259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45976.978384259259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45976.978384259259</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45976.978384259259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45976.978384259259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45976.978384259259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45976.978384259259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45976.978384259259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45976.978384259259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45976.978384259259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45976.978384259259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45976.978384259259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45976.978384259259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45976.978384259259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45976.978384259259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45976.978384259259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45976.978384259259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45976.978384259259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45976.978384259259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45976.978384259259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45976.978384259259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45976.978384259259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45976.978384259259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45976.978384259259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45976.978384259259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45976.978384259259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45976.978384259259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45976.978384259259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45976.978384259259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45976.978384259259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45976.978384259259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45976.978384259259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45976.978384259259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45976.978384259259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45976.978384259259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45976.978384259259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45976.978384259259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45976.978384259259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45976.978384259259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45976.978384259259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45976.978384259259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45976.978384259259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45976.978384259259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45976.978384259259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45976.978384259259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45976.978384259259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45976.978384259259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45976.978384259259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45976.978384259259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45976.978384259259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45976.978384259259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45976.978384259259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45976.978384259259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45976.978384259259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45976.978384259259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45976.978384259259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45976.978384259259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45976.978384259259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45976.978384259259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45976.978384259259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45976.978384259259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45976.978384259259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45976.978384259259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45976.978384259259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45976.978384259259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45976.978384259259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45976.978384259259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45976.978384259259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45976.978384259259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45976.978384259259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45976.978384259259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45976.978384259259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45976.978384259259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45976.978384259259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45976.978384259259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45976.978384259259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45976.978384259259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45976.978384259259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45976.978384259259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45976.978384259259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45976.978384259259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45976.978384259259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45976.978384259259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45976.978384259259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45976.978384259259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45976.978384259259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45976.978384259259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45976.978384259259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45976.978384259259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45976.978384259259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45976.978384259259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45976.978384259259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45976.978384259259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45976.978384259259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45976.978384259259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45976.978384259259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45976.978384259259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45976.978384259259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45976.978384259259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45976.978384259259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45976.978384259259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45976.978384259259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45976.978384259259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45976.978384259259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45976.978384259259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45976.978384259259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45976.978384259259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45976.978384259259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45976.978384259259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45976.978384259259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45976.978384259259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45976.978384259259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45976.978384259259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45976.978384259259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45976.978384259259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45976.978384259259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45976.978384259259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45976.978384259259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45976.978384259259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45976.978384259259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45976.978384259259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45976.978384259259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45976.978384259259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45976.978384259259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45976.978384259259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45976.978384259259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45976.978384259259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45976.978384259259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45976.978384259259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45976.978384259259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45976.978384259259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45976.978384259259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45976.978384259259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45976.978384259259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45976.978384259259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45976.978384259259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45976.978384259259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45976.978384259259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45976.978384259259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45976.978384259259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45976.978384259259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45976.978384259259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45976.978384259259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45976.978384259259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45976.978384259259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45976.978384259259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45976.978384259259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45976.978384259259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45976.978384259259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45976.978384259259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45976.978384259259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45976.978384259259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45976.978384259259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45976.978384259259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45976.978384259259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45976.978384259259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45976.978384259259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45976.978384259259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45976.978384259259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45976.978384259259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45976.978384259259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45976.978384259259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45976.978384259259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45976.978384259259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45976.978384259259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45976.978384259259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45976.978384259259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45976.978384259259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45976.978384259259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45976.978384259259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45976.978384259259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45976.978384259259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45976.978384259259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45976.978384259259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45976.978384259259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45976.978384259259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45976.978384259259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45976.978384259259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45976.978384259259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45976.978384259259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45976.978384259259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45976.978384259259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45976.978384259259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45976.978384259259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45976.978384259259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45976.978384259259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45976.978384259259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45976.978384259259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45976.978384259259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45976.978384259259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45976.978384259259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45976.978384259259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45976.978384259259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45976.978384259259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45976.978384259259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45976.978384259259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45976.978384259259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45976.978384259259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45976.978384259259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45976.978384259259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45976.978384259259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45976.978384259259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45976.978384259259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45976.978384259259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45976.978384259259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45976.978384259259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45976.978384259259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45976.978384259259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45976.978384259259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45976.978384259259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45976.978384259259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45976.978384259259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45976.978384259259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45976.978384259259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45976.978384259259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45976.978384259259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45976.978384259259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45976.978384259259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45976.978384259259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45976.978384259259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45976.978384259259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45976.978384259259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45976.978384259259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45976.978384259259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45976.978384259259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45976.978384259259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45976.978384259259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45976.978384259259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45976.978384259259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45976.978384259259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45976.978384259259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45976.978384259259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45976.978384259259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45976.978384259259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45976.978384259259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45976.978384259259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45976.978384259259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45976.978384259259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45976.978384259259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45976.978384259259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45976.978384259259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45976.978384259259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45976.978384259259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45976.978384259259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45976.978384259259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45976.978384259259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45976.978384259259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45976.978384259259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45976.978384259259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45976.978384259259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45976.978384259259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45976.978384259259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45976.978384259259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45976.978384259259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45976.978384259259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45976.978384259259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45976.978384259259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45976.978384259259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45976.978384259259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45976.978384259259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45976.978384259259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45976.978384259259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45976.978384259259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45976.978384259259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45976.978384259259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45976.978384259259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45976.978384259259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45976.978384259259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45976.978384259259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45976.978384259259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45976.978384259259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45976.978384259259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45976.978384259259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45976.978384259259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45976.978384259259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45976.978384259259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45976.978384259259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45976.978384259259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45976.978384259259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45976.978384259259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45976.978384259259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45976.978384259259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45976.978384259259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45976.978384259259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45976.978384259259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45976.978384259259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45976.978384259259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45976.978384259259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45976.978384259259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45976.978384259259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45976.978384259259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45976.978384259259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45976.978384259259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45976.978384259259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45976.978384259259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45976.978384259259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45976.978384259259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45976.978384259259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45976.978384259259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45976.978384259259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45976.978384259259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45976.978384259259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45976.978384259259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45976.978384259259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45976.978384259259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45976.978384259259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45976.978384259259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45976.978384259259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45976.978384259259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45976.978384259259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45976.978384259259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45976.978384259259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45976.978384259259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45976.978384259259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45976.978384259259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45976.978384259259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45976.978384259259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45976.978384259259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45976.978384259259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45976.978384259259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45976.978384259259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45976.978384259259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45976.978384259259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45976.978384259259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45976.978384259259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45976.978384259259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45976.978384259259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45976.978384259259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45976.978384259259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45976.978384259259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45976.978384259259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45976.978384259259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45976.978384259259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45976.978384259259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45976.978384259259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45976.978384259259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45976.978384259259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45976.978384259259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45976.978384259259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45976.978384259259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45976.978384259259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45976.978384259259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45976.978384259259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45976.978384259259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45976.978384259259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45976.978384259259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45976.978384259259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45976.978384259259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45976.978384259259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45976.978384259259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45976.978384259259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45976.978384259259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45976.978384259259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45976.978384259259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45976.978384259259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45976.978384259259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45976.978384259259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45976.978384259259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45976.978384259259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45976.978384259259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45976.978384259259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45976.978384259259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45976.978384259259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45976.978384259259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45976.978384259259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45976.978384259259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45976.978384259259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45976.978384259259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45976.978384259259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45976.978384259259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45976.978384259259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45976.978384259259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45976.978384259259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45976.978384259259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45976.978384259259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45976.978384259259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45976.978384259259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45976.978384259259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45976.978384259259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45976.978384259259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45976.978384259259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45976.978384259259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45976.978384259259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45976.978384259259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45976.978384259259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45976.978384259259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45976.978384259259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45976.978384259259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45976.978384259259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45976.978384259259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45976.978384259259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45976.978384259259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45976.978384259259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45976.978384259259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45976.978384259259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45976.978384259259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45976.978384259259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45976.978384259259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45976.978384259259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45976.978384259259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45976.978384259259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45976.978384259259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45976.978384259259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45976.978384259259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45976.978384259259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45976.978384259259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45976.978384259259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45976.978384259259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45976.978384259259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45976.978384259259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45976.978384259259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45976.978384259259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45976.978384259259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45976.978384259259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45976.978384259259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45976.978384259259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45976.978384259259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45976.978384259259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45976.978384259259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45976.978384259259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45976.978384259259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45976.978384259259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45976.978384259259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45976.978384259259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45976.978384259259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45976.978384259259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45976.978384259259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45976.978384259259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45976.978384259259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45976.978384259259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45976.978384259259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45976.978384259259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45976.978384259259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45976.978384259259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45976.978384259259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45976.978384259259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45976.978384259259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45976.978384259259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45976.978384259259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45976.978384259259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45976.978384259259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45976.978384259259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45976.978384259259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45976.978384259259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45976.978384259259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45976.978384259259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45976.978384259259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45976.978384259259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45976.978384259259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45976.978384259259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45976.978384259259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45976.978384259259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45976.978384259259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45976.978384259259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45976.978384259259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45976.978384259259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45976.978384259259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45976.978384259259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45976.978384259259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45976.978384259259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45976.978384259259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45976.978384259259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45976.978384259259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45976.978384259259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45976.978384259259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45976.978384259259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45976.978384259259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45976.978384259259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45976.978384259259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45976.978384259259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45976.978384259259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45976.978384259259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45976.978384259259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45976.978384259259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45976.978384259259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45976.978384259259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45976.978384259259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45976.978384259259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45976.978384259259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45976.978384259259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45976.978384259259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45976.978384259259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45976.978384259259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45976.978384259259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45976.978384259259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45976.978384259259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45976.978384259259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45976.978384259259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45976.978384259259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45976.978384259259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45976.978384259259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45976.978384259259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45976.978384259259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45976.978384259259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45976.978384259259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45976.978384259259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45976.978384259259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45976.978384259259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45976.978384259259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45976.978384259259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45976.978384259259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45976.978384259259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45976.978384259259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45976.978384259259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45976.978384259259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45976.978384259259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45976.978384259259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45976.978384259259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45976.978384259259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45976.978384259259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45976.978384259259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45976.978384259259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45976.978384259259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45976.978384259259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45976.978384259259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45976.978384259259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45976.978384259259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45976.978384259259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45976.978384259259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45976.978384259259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45976.978384259259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45976.978384259259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45976.978384259259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45976.978384259259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45976.978384259259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45976.978384259259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45976.978384259259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45976.978384259259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45976.978384259259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45976.978384259259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45976.978384259259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45976.978384259259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45976.978384259259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45976.978384259259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45976.978384259259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45976.978384259259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45976.978384259259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45976.978384259259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45976.978384259259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45976.978384259259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45976.978384259259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45976.978384259259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45976.978384259259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45976.978384259259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45976.978384259259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45976.978384259259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45976.978384259259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45976.978384259259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45976.978384259259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45976.978384259259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45976.978384259259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45976.978384259259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45976.978384259259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45976.978384259259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45976.978384259259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45976.978384259259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45976.978384259259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45976.978384259259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45976.978384259259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45976.978384259259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45976.978384259259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45976.978384259259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45976.978384259259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45976.978384259259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45976.978384259259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45976.978384259259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45976.978384259259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45976.978384259259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45976.978384259259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45976.978384259259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45976.978384259259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45976.978384259259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45976.978384259259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45976.978384259259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45976.978384259259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45976.978384259259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45976.978384259259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45976.978384259259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45976.978384259259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45976.978384259259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45976.978384259259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45976.978384259259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45976.978384259259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45976.978384259259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45976.978384259259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45976.978384259259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45976.978384259259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45976.978384259259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45976.978384259259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45976.978384259259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45976.978384259259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45976.978384259259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45976.978384259259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45976.978384259259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45976.978384259259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45976.978384259259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45976.978384259259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45976.978384259259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45976.978384259259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45976.978384259259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45976.978384259259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45976.978384259259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45976.978384259259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45976.978384259259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45976.978384259259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45976.978384259259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45976.978384259259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45976.978384259259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45976.978384259259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45976.978384259259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45976.978384259259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45976.978384259259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45976.978384259259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45976.978384259259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45976.978384259259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45976.978384259259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45976.978384259259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45976.978384259259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45976.978384259259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45976.978384259259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45976.978384259259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45976.978384259259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45976.978384259259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45976.978384259259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45976.978384259259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45976.978384259259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45976.978384259259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45976.978384259259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45976.978384259259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45976.978384259259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45976.978384259259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45976.978384259259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45976.978384259259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45976.978384259259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45976.978384259259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45976.978384259259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45976.978384259259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45976.978384259259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45976.978384259259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45976.978384259259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45976.978384259259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45976.978384259259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45976.978384259259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45976.978384259259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45976.978384259259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45976.978384259259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45976.978384259259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45976.978384259259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45976.978384259259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45976.978384259259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45976.978384259259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45976.978384259259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45976.978384259259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45976.978384259259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45976.978384259259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45976.978384259259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45976.978384259259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45976.978384259259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45976.978384259259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45976.978384259259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45976.978384259259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45976.978384259259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45976.978384259259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45976.978384259259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45976.978384259259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45976.978384259259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45976.978384259259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45976.978384259259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45976.978384259259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45976.978384259259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45976.978384259259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45976.978384259259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45976.978384259259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45976.978384259259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45976.978384259259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45976.978384259259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45976.978384259259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45976.978384259259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45976.978384259259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45976.978384259259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45976.978384259259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45976.978384259259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45976.978384259259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45976.978384259259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45976.978384259259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45976.978384259259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45976.978384259259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45976.978384259259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45976.978384259259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45976.978384259259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45976.978384259259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45976.978384259259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45976.978384259259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45976.978384259259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45976.978384259259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45976.978384259259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45976.978384259259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45976.978384259259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45976.978384259259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45976.978384259259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45976.978384259259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45976.978384259259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45976.978384259259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45976.978384259259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45976.978384259259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45976.978384259259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45976.978384259259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45976.978384259259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45976.978384259259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45976.978384259259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45976.978384259259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45976.978384259259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45976.978384259259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45976.978384259259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45976.978384259259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45976.978384259259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45976.978384259259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45976.978384259259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45976.978384259259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45976.978384259259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45976.978384259259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45976.978384259259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45976.978384259259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45976.978384259259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45976.978384259259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45976.978384259259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45976.978384259259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45976.978384259259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45976.978384259259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45976.978384259259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45976.978384259259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45976.978384259259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45976.978384259259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45976.978384259259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45976.978384259259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45976.978384259259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45976.978384259259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45976.978384259259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45976.978384259259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45976.978384259259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45976.978384259259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45976.978384259259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45976.978384259259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45976.978384259259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45976.978384259259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45976.978384259259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45976.978384259259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45976.978384259259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45976.978384259259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45976.978384259259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45976.978384259259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45976.978384259259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45976.978384259259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45976.978384259259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45976.978384259259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45976.978384259259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45976.978384259259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45976.978384259259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45976.978384259259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45976.978384259259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45976.978384259259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45976.978384259259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45976.978384259259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45976.978384259259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45976.978384259259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45976.978384259259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45976.978384259259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45976.978384259259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45976.978384259259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45976.978384259259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45976.978384259259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45976.978384259259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45976.978384259259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45976.978384259259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45976.978384259259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45976.978384259259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45976.978384259259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45976.978384259259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45976.978384259259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45976.978384259259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45976.978384259259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45976.978384259259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45976.978384259259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45976.978384259259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45976.978384259259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45976.978384259259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45976.978384259259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45976.978384259259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45976.978384259259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45976.978384259259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45976.978384259259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45976.978384259259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45976.978384259259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45976.978384259259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45976.978384259259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45976.978384259259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45976.978384259259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45976.978384259259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45976.978384259259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45976.978384259259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45976.978384259259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45976.978384259259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45976.978384259259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45976.978384259259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45976.978384259259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45976.978384259259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45976.978384259259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45976.978384259259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45976.978384259259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45976.978384259259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45976.978384259259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45976.978384259259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45976.978384259259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45976.978384259259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45976.978384259259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45976.978384259259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45976.978384259259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45976.978384259259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45976.978384259259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45976.978384259259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45976.978384259259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45976.978384259259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45976.978384259259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45976.978384259259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45976.978384259259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45976.978384259259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45976.978384259259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45976.978384259259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45976.978384259259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45976.978384259259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45976.978384259259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45976.978384259259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45976.978384259259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45976.978384259259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45976.978384259259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45976.978384259259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45976.978384259259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45976.978384259259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45976.978384259259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45976.978384259259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45976.978384259259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45976.978384259259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45976.978384259259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45976.978384259259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45976.978384259259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45976.978384259259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45976.978384259259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45976.978384259259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45976.978384259259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45976.978384259259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45976.978384259259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45976.978384259259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45976.978384259259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45976.978384259259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45976.978384259259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45976.978384259259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45976.978384259259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45976.978384259259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45976.978384259259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45976.978384259259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45976.978384259259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45976.978384259259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45976.978384259259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45976.978384259259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45976.978384259259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45976.978384259259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45976.978384259259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45976.978384259259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45976.978384259259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45976.978384259259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45976.978384259259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45976.978384259259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45976.978384259259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45976.978384259259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45976.978384259259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45976.978384259259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45976.978384259259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45976.978384259259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45976.978384259259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45976.978384259259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45976.978384259259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45976.978384259259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45976.978384259259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45976.978384259259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45976.978384259259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45976.978384259259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45976.978384259259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45976.978384259259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45976.978384259259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45976.978384259259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45976.978384259259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45976.978384259259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45976.978384259259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45976.978384259259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45976.978384259259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45976.978384259259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45976.978384259259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45976.978384259259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45976.978384259259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45976.978384259259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45976.978384259259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45976.978384259259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45976.978384259259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45976.978384259259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45976.978384259259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45976.978384259259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45976.978384259259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45976.978384259259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45976.978384259259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45976.978384259259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45976.978384259259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45976.978384259259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45976.978384259259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45976.978384259259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45976.978384259259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45976.978384259259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45976.978384259259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45976.978384259259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45976.978384259259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45976.978384259259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45976.978384259259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45976.978384259259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45976.978384259259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45976.978384259259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45976.978384259259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45976.978384259259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45976.978384259259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45976.978384259259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45976.978384259259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45976.978384259259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45976.978384259259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45976.978384259259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45976.978384259259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45976.978384259259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45976.978384259259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45976.978384259259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45976.978384259259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45976.978384259259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45976.978384259259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45976.978384259259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45976.978384259259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45976.978384259259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45976.978384259259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45976.978384259259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45976.978384259259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45976.978384259259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45976.978384259259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45976.978384259259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45976.978384259259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45976.978384259259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45976.978384259259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45976.978384259259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45976.978384259259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45976.978384259259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45976.978384259259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45976.978384259259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45976.978384259259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45976.978384259259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45976.978384259259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45976.978384259259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45976.978384259259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45976.978384259259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45976.978384259259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45976.978384259259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45976.978384259259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45976.978384259259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45976.978384259259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45976.978384259259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45976.978384259259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45976.978384259259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45976.978384259259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45976.978384259259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45976.978384259259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45976.978384259259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45976.978384259259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45976.978384259259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45976.978384259259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45976.978384259259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45976.978384259259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45976.978384259259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45976.978384259259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45976.978384259259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45976.978384259259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45976.978384259259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45976.978384259259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45976.978384259259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45976.978384259259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45976.978384259259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45976.978384259259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45976.978384259259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45976.978384259259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45976.978384259259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45976.978384259259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45976.978384259259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45976.978384259259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45976.978384259259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45976.978384259259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45976.978384259259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273.49766666666255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34317</v>
      </c>
      <c r="E3" s="95" t="s">
        <v>39021</v>
      </c>
      <c r="F3" s="96">
        <v>45976.589108796295</v>
      </c>
      <c r="G3" s="97">
        <f ca="1">IFERROR(NOW()-F3,"")</f>
        <v>0.38927546296326909</v>
      </c>
      <c r="H3" s="96">
        <v>45976.583136574074</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36293</v>
      </c>
      <c r="E4" s="95" t="s">
        <v>39021</v>
      </c>
      <c r="F4" s="96">
        <v>45976.786273148151</v>
      </c>
      <c r="G4" s="97">
        <f ca="1">IFERROR(NOW()-F4,"")</f>
        <v>0.19211111110780621</v>
      </c>
      <c r="H4" s="96">
        <v>45976.780682870369</v>
      </c>
      <c r="I4" s="135" t="str">
        <f>IFERROR(VLOOKUP(D4,DB!A:F,6,0),"")</f>
        <v>Generator-SG</v>
      </c>
      <c r="J4" s="135" t="str">
        <f>IFERROR(VLOOKUP(D4,DB!A:G,7,0),"")</f>
        <v>No BB Shifted</v>
      </c>
      <c r="K4" s="98" t="s">
        <v>39117</v>
      </c>
      <c r="L4" s="92" t="str">
        <f>IFERROR(VLOOKUP(D4,DB!A:I,9,0),"")</f>
        <v>Latis</v>
      </c>
    </row>
    <row r="5" spans="1:16" ht="15" customHeight="1">
      <c r="A5" s="135"/>
      <c r="B5" s="135" t="str">
        <f>IFERROR(VLOOKUP(D5,DB!A:K,11,0),"")</f>
        <v/>
      </c>
      <c r="C5" s="94"/>
      <c r="D5" s="92"/>
      <c r="E5" s="95"/>
      <c r="F5" s="96"/>
      <c r="G5" s="97">
        <f ca="1">IFERROR(NOW()-F5,"")</f>
        <v>45976.978384259259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45976.978384259259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45976.978384259259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45976.978384259259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45976.978384259259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45976.978384259259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45976.978384259259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45976.978384259259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45976.978384259259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45976.978384259259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45976.978384259259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45976.978384259259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45976.978384259259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45976.978384259259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45976.978384259259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45976.978384259259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45976.978384259259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45976.978384259259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45976.978384259259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45976.978384259259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45976.978384259259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45976.978384259259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45976.978384259259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45976.978384259259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45976.978384259259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45976.978384259259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45976.978384259259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45976.978384259259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45976.978384259259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45976.978384259259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45976.978384259259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45976.978384259259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45976.978384259259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45976.978384259259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45976.978384259259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45976.978384259259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45976.978384259259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45976.978384259259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45976.978384259259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45976.978384259259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45976.978384259259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45976.978384259259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45976.978384259259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45976.978384259259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45976.978384259259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45976.978384259259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45976.978384259259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45976.978384259259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45976.978384259259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45976.978384259259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45976.978384259259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45976.978384259259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45976.978384259259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45976.978384259259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45976.978384259259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45976.978384259259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45976.978384259259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45976.978384259259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45976.978384259259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45976.978384259259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45976.978384259259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45976.978384259259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45976.978384259259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45976.978384259259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45976.978384259259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45976.978384259259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45976.978384259259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45976.978384259259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45976.978384259259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45976.978384259259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45976.978384259259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45976.978384259259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45976.978384259259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45976.978384259259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45976.978384259259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45976.978384259259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45976.978384259259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45976.978384259259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85.146324074070435</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50.78950694444211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28.317273148146342</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38409</v>
      </c>
      <c r="E6" s="124" t="s">
        <v>39021</v>
      </c>
      <c r="F6" s="124"/>
      <c r="G6" s="126">
        <f t="shared" ref="G6:G36" ca="1" si="2">IFERROR(NOW()-F6,"")</f>
        <v>45976.978384259259</v>
      </c>
      <c r="H6" s="125">
        <v>45976.36105324074</v>
      </c>
      <c r="I6" s="124" t="str">
        <f>IFERROR(VLOOKUP(D6,DB!A:F,6,0),"")</f>
        <v>SCECO</v>
      </c>
      <c r="J6" s="124" t="str">
        <f>IFERROR(VLOOKUP(D6,DB!A:G,7,0),"")</f>
        <v>Good</v>
      </c>
      <c r="K6" s="124" t="s">
        <v>39127</v>
      </c>
      <c r="L6" s="124" t="str">
        <f>IFERROR(VLOOKUP(D6,DB!A:I,9,0),"")</f>
        <v>Latis</v>
      </c>
    </row>
    <row r="7" spans="1:13" s="106" customFormat="1" ht="30.75">
      <c r="A7" s="124" t="s">
        <v>39126</v>
      </c>
      <c r="B7" s="124" t="str">
        <f>IFERROR(VLOOKUP(D7,DB!A:K,11,0),"")</f>
        <v>R5</v>
      </c>
      <c r="C7" s="124">
        <v>1</v>
      </c>
      <c r="D7" s="124" t="s">
        <v>38282</v>
      </c>
      <c r="E7" s="124" t="s">
        <v>39021</v>
      </c>
      <c r="F7" s="124"/>
      <c r="G7" s="126">
        <f ca="1">IFERROR(NOW()-F7,"")</f>
        <v>45976.978384259259</v>
      </c>
      <c r="H7" s="125">
        <v>45976.442164351851</v>
      </c>
      <c r="I7" s="124" t="str">
        <f>IFERROR(VLOOKUP(D7,DB!A:F,6,0),"")</f>
        <v>SCECO</v>
      </c>
      <c r="J7" s="124" t="str">
        <f>IFERROR(VLOOKUP(D7,DB!A:G,7,0),"")</f>
        <v>Haj Removal</v>
      </c>
      <c r="K7" s="124" t="s">
        <v>39128</v>
      </c>
      <c r="L7" s="124" t="str">
        <f>IFERROR(VLOOKUP(D7,DB!A:I,9,0),"")</f>
        <v>Latis</v>
      </c>
    </row>
    <row r="8" spans="1:13" ht="30.75">
      <c r="A8" s="124" t="s">
        <v>39126</v>
      </c>
      <c r="B8" s="124" t="str">
        <f>IFERROR(VLOOKUP(D8,DB!A:K,11,0),"")</f>
        <v>R5</v>
      </c>
      <c r="C8" s="124">
        <v>1</v>
      </c>
      <c r="D8" s="124" t="s">
        <v>38322</v>
      </c>
      <c r="E8" s="124" t="s">
        <v>39021</v>
      </c>
      <c r="F8" s="124"/>
      <c r="G8" s="126">
        <f t="shared" ca="1" si="2"/>
        <v>45976.978384259259</v>
      </c>
      <c r="H8" s="158">
        <v>45976.54896990741</v>
      </c>
      <c r="I8" s="124" t="str">
        <f>IFERROR(VLOOKUP(D8,DB!A:F,6,0),"")</f>
        <v>SCECO</v>
      </c>
      <c r="J8" s="124" t="str">
        <f>IFERROR(VLOOKUP(D8,DB!A:G,7,0),"")</f>
        <v>Haj Removal</v>
      </c>
      <c r="K8" s="124" t="s">
        <v>39128</v>
      </c>
      <c r="L8" s="124" t="str">
        <f>IFERROR(VLOOKUP(D8,DB!A:I,9,0),"")</f>
        <v>Latis</v>
      </c>
    </row>
    <row r="9" spans="1:13">
      <c r="A9" s="124" t="s">
        <v>39129</v>
      </c>
      <c r="B9" s="124" t="str">
        <f>IFERROR(VLOOKUP(D9,DB!A:K,11,0),"")</f>
        <v>R5</v>
      </c>
      <c r="C9" s="124">
        <v>2</v>
      </c>
      <c r="D9" s="124" t="s">
        <v>33070</v>
      </c>
      <c r="E9" s="124" t="s">
        <v>39021</v>
      </c>
      <c r="F9" s="124"/>
      <c r="G9" s="126">
        <f t="shared" ca="1" si="2"/>
        <v>45976.978384259259</v>
      </c>
      <c r="H9" s="158">
        <v>45976.913634259261</v>
      </c>
      <c r="I9" s="124" t="str">
        <f>IFERROR(VLOOKUP(D9,DB!A:F,6,0),"")</f>
        <v>SCECO</v>
      </c>
      <c r="J9" s="124" t="str">
        <f>IFERROR(VLOOKUP(D9,DB!A:G,7,0),"")</f>
        <v>Vandalized</v>
      </c>
      <c r="K9" s="124" t="s">
        <v>39130</v>
      </c>
      <c r="L9" s="124" t="str">
        <f>IFERROR(VLOOKUP(D9,DB!A:I,9,0),"")</f>
        <v>Latis</v>
      </c>
    </row>
    <row r="10" spans="1:13">
      <c r="A10" s="124"/>
      <c r="B10" s="124" t="str">
        <f>IFERROR(VLOOKUP(D10,DB!A:K,11,0),"")</f>
        <v/>
      </c>
      <c r="C10" s="124"/>
      <c r="D10" s="124"/>
      <c r="E10" s="124"/>
      <c r="F10" s="124"/>
      <c r="G10" s="126">
        <f t="shared" ca="1" si="2"/>
        <v>45976.978384259259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45976.978384259259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45976.978384259259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45976.978384259259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45976.978384259259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45976.978384259259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45976.978384259259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45976.978384259259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45976.978384259259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45976.978384259259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45976.978384259259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45976.978384259259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45976.978384259259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45976.978384259259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45976.978384259259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45976.978384259259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45976.978384259259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45976.978384259259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45976.978384259259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45976.978384259259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45976.978384259259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45976.978384259259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45976.978384259259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45976.978384259259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45976.978384259259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45976.978384259259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45976.978384259259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45976.978384259259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45976.978384259259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45976.978384259259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45976.978384259259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45976.978384259259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45976.978384259259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45976.978384259259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45976.978384259259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45976.978384259259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45976.978384259259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45976.978384259259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45976.978384259259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45976.978384259259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45976.978384259259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45976.978384259259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45976.978384259259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45976.978384259259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45976.978384259259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45976.978384259259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45976.978384259259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45976.978384259259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45976.978384259259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45976.978384259259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45976.978384259259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45976.978384259259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45976.978384259259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45976.978384259259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45976.978384259259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45976.978384259259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45976.978384259259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45976.978384259259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45976.978384259259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45976.978384259259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45976.978384259259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45976.978384259259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45976.978384259259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45976.978384259259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45976.978384259259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45976.978384259259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45976.978384259259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45976.978384259259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45976.978384259259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45976.978384259259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45976.978384259259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45976.978384259259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45976.978384259259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45976.978384259259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45976.978384259259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45976.978384259259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45976.978384259259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45976.978384259259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45976.978384259259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45976.978384259259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45976.978384259259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45976.978384259259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45976.978384259259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45976.978384259259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45976.978384259259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45976.978384259259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45976.978384259259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45976.978384259259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45976.978384259259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45976.978384259259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45976.978384259259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45976.978384259259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45976.978384259259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45976.978384259259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45976.978384259259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45976.978384259259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45976.978384259259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45976.978384259259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45976.978384259259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45976.978384259259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45976.978384259259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45976.978384259259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45976.978384259259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45976.978384259259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45976.978384259259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45976.978384259259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45976.978384259259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45976.978384259259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45976.978384259259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45976.978384259259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45976.978384259259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45976.978384259259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45976.978384259259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45976.978384259259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45976.978384259259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45976.978384259259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45976.978384259259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45976.978384259259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45976.978384259259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45976.978384259259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45976.978384259259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45976.978384259259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45976.978384259259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45976.978384259259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45976.978384259259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45976.978384259259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45976.978384259259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45976.978384259259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45976.978384259259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45976.978384259259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45976.978384259259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45976.978384259259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45976.978384259259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45976.978384259259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45976.978384259259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45976.978384259259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45976.978384259259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45976.978384259259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45976.978384259259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45976.978384259259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45976.978384259259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45976.978384259259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45976.978384259259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45976.978384259259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45976.978384259259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45976.978384259259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45976.978384259259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45976.978384259259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45976.978384259259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45976.978384259259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45976.978384259259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45976.978384259259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45976.978384259259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45976.978384259259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45976.978384259259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45976.978384259259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45976.978384259259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45976.978384259259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45976.978384259259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45976.978384259259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45976.978384259259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45976.978384259259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45976.978384259259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45976.978384259259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45976.978384259259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45976.978384259259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45976.978384259259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45976.978384259259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45976.978384259259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45976.978384259259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45976.978384259259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45976.978384259259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45976.978384259259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45976.978384259259</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45976.978384259259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45976.978384259259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45976.978384259259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45976.978384259259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45976.978384259259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45976.978384259259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45976.978384259259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45976.978384259259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45976.978384259259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45976.978384259259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45976.978384259259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45976.978384259259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45976.978384259259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45976.978384259259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45976.978384259259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45976.978384259259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45976.978384259259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45976.978384259259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45976.978384259259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45976.978384259259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45976.978384259259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45976.978384259259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45976.978384259259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45976.978384259259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45976.978384259259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45976.978384259259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45976.978384259259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45976.978384259259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45976.978384259259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45976.978384259259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45976.978384259259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45976.978384259259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45976.978384259259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45976.978384259259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45976.978384259259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45976.978384259259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45976.978384259259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45976.978384259259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45976.978384259259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45976.978384259259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45976.978384259259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45976.978384259259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45976.978384259259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45976.978384259259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45976.978384259259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45976.978384259259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45976.978384259259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45976.978384259259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45976.978384259259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45976.978384259259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45976.978384259259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45976.978384259259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45976.978384259259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45976.978384259259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45976.978384259259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45976.978384259259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45976.978384259259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45976.978384259259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45976.978384259259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45976.978384259259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45976.978384259259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45976.978384259259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45976.978384259259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45976.978384259259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45976.978384259259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45976.978384259259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45976.978384259259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45976.978384259259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45976.978384259259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45976.978384259259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45976.978384259259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45976.978384259259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45976.978384259259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45976.978384259259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45976.978384259259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45976.978384259259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45976.978384259259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45976.978384259259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45976.978384259259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45976.978384259259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45976.978384259259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45976.978384259259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45976.978384259259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45976.978384259259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45976.978384259259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45976.978384259259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45976.978384259259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45976.978384259259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45976.978384259259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45976.978384259259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45976.978384259259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45976.978384259259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45976.978384259259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45976.978384259259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45976.978384259259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45976.978384259259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45976.978384259259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45976.978384259259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45976.978384259259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45976.978384259259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45976.978384259259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45976.978384259259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45976.978384259259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45976.978384259259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45976.978384259259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45976.978384259259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45976.978384259259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45976.978384259259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45976.978384259259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45976.978384259259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