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927" documentId="13_ncr:1_{F6CB121F-512D-4AA6-A0C1-0FB36C537598}" xr6:coauthVersionLast="47" xr6:coauthVersionMax="47" xr10:uidLastSave="{47B4EE97-ECD7-430F-BB89-E98702F8085F}"/>
  <bookViews>
    <workbookView xWindow="-109" yWindow="-109" windowWidth="26301" windowHeight="14169" firstSheet="6"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B3"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<sst xmlns="http://schemas.openxmlformats.org/spreadsheetml/2006/main" count="180281" uniqueCount="39124">
  <si>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</si>
  <si>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</si>
  <si>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</si>
  <si>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</si>
  <si>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</si>
  <si>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</si>
  <si>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</si>
  <si>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</si>
  <si>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</si>
  <si>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</si>
  <si>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</si>
  <si>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</si>
  <si>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</si>
  <si>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</si>
  <si>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</si>
  <si>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</si>
  <si>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</si>
  <si>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</si>
  <si>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</si>
  <si>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</si>
  <si>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</si>
  <si>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</si>
  <si>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</si>
  <si>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</si>
  <si>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</si>
  <si>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</si>
  <si>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</si>
  <si>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</si>
  <si>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</si>
  <si>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</si>
  <si>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</si>
  <si>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</si>
  <si>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</si>
  <si>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</si>
  <si>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</si>
  <si>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</si>
  <si>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</si>
  <si>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</si>
  <si>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</si>
  <si>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</si>
  <si>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</si>
  <si>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</si>
  <si>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</si>
  <si>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</si>
  <si>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</si>
  <si>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</si>
  <si>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</si>
  <si>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</si>
  <si>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</si>
  <si>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</si>
  <si>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</si>
  <si>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</si>
  <si>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</si>
  <si>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</si>
  <si>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</si>
  <si>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</si>
  <si>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</si>
  <si>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</si>
  <si>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</si>
  <si>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</si>
  <si>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</si>
  <si>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</si>
  <si>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</si>
  <si>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</si>
  <si>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</si>
  <si>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</si>
  <si>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</si>
  <si>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</si>
  <si>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</si>
  <si>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</si>
  <si>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</si>
  <si>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</si>
  <si>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</si>
  <si>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</si>
  <si>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</si>
  <si>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</si>
  <si>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</si>
  <si>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</si>
  <si>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</si>
  <si>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</si>
  <si>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</si>
  <si>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</si>
  <si>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</si>
  <si>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</si>
  <si>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</si>
  <si>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</si>
  <si>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</si>
  <si>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</si>
  <si>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</si>
  <si>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</si>
  <si>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</si>
  <si>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</si>
  <si>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</si>
  <si>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</si>
  <si>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</si>
  <si>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</si>
  <si>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</si>
  <si>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</si>
  <si>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</si>
  <si>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</si>
  <si>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</si>
  <si>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</si>
  <si>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</si>
  <si>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</si>
  <si>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</si>
  <si>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</si>
  <si>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</si>
  <si>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</si>
  <si>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</si>
  <si>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</si>
  <si>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</si>
  <si>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</si>
  <si>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</si>
  <si>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</si>
  <si>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</si>
  <si>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</si>
  <si>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</si>
  <si>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</si>
  <si>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</si>
  <si>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</si>
  <si>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</si>
  <si>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</si>
  <si>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</si>
  <si>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</si>
  <si>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</si>
  <si>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</si>
  <si>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</si>
  <si>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</si>
  <si>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</si>
  <si>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</si>
  <si>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</si>
  <si>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</si>
  <si>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</si>
  <si>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</si>
  <si>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</si>
  <si>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</si>
  <si>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</si>
  <si>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</si>
  <si>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</si>
  <si>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</si>
  <si>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</si>
  <si>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</si>
  <si>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</si>
  <si>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</si>
  <si>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</si>
  <si>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</si>
  <si>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</si>
  <si>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</si>
  <si>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</si>
  <si>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</si>
  <si>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</si>
  <si>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</si>
  <si>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</si>
  <si>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</si>
  <si>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</si>
  <si>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</si>
  <si>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</si>
  <si>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</si>
  <si>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</si>
  <si>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</si>
  <si>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</si>
  <si>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</si>
  <si>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</si>
  <si>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</si>
  <si>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</si>
  <si>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</si>
  <si>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</si>
  <si>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</si>
  <si>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</si>
  <si>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</si>
  <si>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</si>
  <si>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</si>
  <si>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</si>
  <si>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</si>
  <si>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</si>
  <si>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</si>
  <si>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</si>
  <si>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</si>
  <si>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</si>
  <si>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</si>
  <si>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</si>
  <si>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</si>
  <si>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</si>
  <si>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</si>
  <si>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</si>
  <si>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</si>
  <si>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</si>
  <si>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</si>
  <si>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</si>
  <si>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</si>
  <si>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</si>
  <si>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</si>
  <si>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</si>
  <si>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</si>
  <si>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</si>
  <si>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</si>
  <si>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</si>
  <si>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</si>
  <si>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</si>
  <si>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</si>
  <si>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</si>
  <si>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</si>
  <si>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</si>
  <si>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</si>
  <si>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</si>
  <si>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</si>
  <si>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</si>
  <si>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</si>
  <si>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</si>
  <si>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</si>
  <si>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</si>
  <si>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</si>
  <si>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</si>
  <si>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</si>
  <si>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</si>
  <si>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</si>
  <si>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</si>
  <si>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</si>
  <si>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</si>
  <si>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</si>
  <si>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</si>
  <si>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</si>
  <si>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</si>
  <si>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</si>
  <si>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</si>
  <si>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</si>
  <si>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</si>
  <si>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</si>
  <si>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</si>
  <si>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</si>
  <si>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</si>
  <si>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</si>
  <si>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</si>
  <si>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</si>
  <si>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</si>
  <si>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</si>
  <si>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</si>
  <si>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</si>
  <si>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</si>
  <si>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</si>
  <si>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</si>
  <si>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</si>
  <si>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</si>
  <si>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</si>
  <si>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</si>
  <si>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</si>
  <si>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</si>
  <si>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</si>
  <si>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</si>
  <si>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</si>
  <si>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</si>
  <si>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</si>
  <si>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</si>
  <si>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</si>
  <si>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</si>
  <si>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</si>
  <si>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</si>
  <si>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</si>
  <si>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</si>
  <si>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</si>
  <si>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</si>
  <si>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</si>
  <si>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</si>
  <si>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</si>
  <si>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</si>
  <si>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</si>
  <si>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</si>
  <si>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</si>
  <si>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</si>
  <si>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</si>
  <si>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</si>
  <si>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</si>
  <si>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</si>
  <si>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</si>
  <si>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</si>
  <si>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</si>
  <si>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</si>
  <si>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</si>
  <si>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</si>
  <si>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</si>
  <si>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</si>
  <si>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</si>
  <si>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</si>
  <si>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</si>
  <si>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</si>
  <si>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</si>
  <si>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</si>
  <si>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</si>
  <si>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</si>
  <si>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</si>
  <si>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</si>
  <si>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</si>
  <si>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</si>
  <si>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</si>
  <si>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</si>
  <si>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</si>
  <si>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</si>
  <si>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</si>
  <si>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</si>
  <si>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</si>
  <si>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</si>
  <si>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</si>
  <si>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</si>
  <si>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</si>
  <si>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</si>
  <si>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</si>
  <si>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</si>
  <si>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</si>
  <si>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</si>
  <si>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</si>
  <si>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</si>
  <si>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</si>
  <si>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</si>
  <si>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</si>
  <si>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</si>
  <si>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</si>
  <si>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</si>
  <si>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</si>
  <si>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</si>
  <si>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</si>
  <si>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</si>
  <si>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</si>
  <si>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</si>
  <si>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</si>
  <si>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</si>
  <si>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</si>
  <si>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</si>
  <si>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</si>
  <si>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</si>
  <si>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</si>
  <si>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</si>
  <si>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</si>
  <si>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</si>
  <si>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</si>
  <si>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</si>
  <si>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</si>
  <si>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</si>
  <si>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</si>
  <si>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</si>
  <si>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</si>
  <si>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</si>
  <si>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</si>
  <si>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</si>
  <si>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</si>
  <si>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</si>
  <si>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</si>
  <si>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</si>
  <si>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</si>
  <si>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</si>
  <si>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</si>
  <si>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</si>
  <si>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</si>
  <si>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</si>
  <si>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</si>
  <si>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</si>
  <si>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</si>
  <si>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</si>
  <si>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</si>
  <si>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</si>
  <si>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</si>
  <si>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</si>
  <si>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</si>
  <si>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</si>
  <si>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</si>
  <si>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</si>
  <si>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</si>
  <si>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</si>
  <si>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</si>
  <si>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</si>
  <si>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</si>
  <si>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</si>
  <si>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</si>
  <si>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</si>
  <si>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</si>
  <si>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</si>
  <si>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</si>
  <si>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</si>
  <si>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</si>
  <si>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</si>
  <si>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</si>
  <si>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</si>
  <si>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</si>
  <si>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</si>
  <si>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</si>
  <si>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</si>
  <si>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</si>
  <si>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</si>
  <si>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</si>
  <si>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</si>
  <si>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</si>
  <si>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</si>
  <si>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</si>
  <si>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</si>
  <si>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</si>
  <si>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</si>
  <si>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</si>
  <si>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</si>
  <si>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</si>
  <si>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</si>
  <si>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</si>
  <si>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</si>
  <si>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</si>
  <si>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</si>
  <si>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</si>
  <si>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</si>
  <si>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</si>
  <si>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</si>
  <si>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</si>
  <si>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</si>
  <si>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</si>
  <si>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</si>
  <si>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</si>
  <si>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</si>
  <si>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</si>
  <si>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</si>
  <si>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</si>
  <si>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</si>
  <si>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</si>
  <si>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</si>
  <si>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</si>
  <si>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</si>
  <si>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</si>
  <si>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</si>
  <si>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</si>
  <si>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</si>
  <si>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</si>
  <si>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</si>
  <si>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</si>
  <si>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</si>
  <si>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</si>
  <si>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</si>
  <si>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</si>
  <si>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</si>
  <si>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</si>
  <si>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</si>
  <si>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</si>
  <si>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</si>
  <si>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</si>
  <si>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</si>
  <si>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</si>
  <si>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</si>
  <si>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</si>
  <si>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</si>
  <si>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</si>
  <si>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</si>
  <si>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</si>
  <si>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</si>
  <si>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</si>
  <si>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</si>
  <si>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</si>
  <si>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</si>
  <si>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</si>
  <si>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</si>
  <si>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</si>
  <si>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</si>
  <si>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</si>
  <si>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</si>
  <si>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</si>
  <si>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</si>
  <si>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</si>
  <si>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</si>
  <si>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</si>
  <si>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</si>
  <si>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</si>
  <si>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</si>
  <si>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</si>
  <si>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</si>
  <si>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</si>
  <si>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</si>
  <si>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</si>
  <si>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</si>
  <si>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</si>
  <si>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</si>
  <si>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</si>
  <si>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</si>
  <si>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</si>
  <si>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</si>
  <si>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</si>
  <si>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</si>
  <si>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</si>
  <si>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</si>
  <si>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</si>
  <si>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</si>
  <si>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</si>
  <si>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</si>
  <si>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</si>
  <si>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</si>
  <si>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</si>
  <si>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</si>
  <si>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</si>
  <si>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</si>
  <si>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</si>
  <si>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</si>
  <si>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</si>
  <si>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</si>
  <si>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</si>
  <si>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</si>
  <si>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</si>
  <si>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</si>
  <si>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</si>
  <si>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</si>
  <si>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</si>
  <si>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</si>
  <si>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</si>
  <si>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</si>
  <si>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</si>
  <si>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</si>
  <si>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</si>
  <si>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</si>
  <si>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</si>
  <si>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</si>
  <si>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</si>
  <si>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</si>
  <si>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</si>
  <si>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</si>
  <si>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</si>
  <si>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</si>
  <si>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</si>
  <si>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</si>
  <si>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</si>
  <si>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</si>
  <si>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</si>
  <si>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</si>
  <si>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</si>
  <si>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</si>
  <si>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</si>
  <si>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</si>
  <si>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</si>
  <si>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</si>
  <si>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</si>
  <si>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</si>
  <si>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</si>
  <si>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</si>
  <si>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</si>
  <si>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</si>
  <si>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</si>
  <si>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</si>
  <si>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</si>
  <si>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</si>
  <si>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</si>
  <si>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</si>
  <si>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</si>
  <si>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</si>
  <si>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</si>
  <si>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</si>
  <si>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</si>
  <si>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</si>
  <si>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</si>
  <si>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</si>
  <si>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</si>
  <si>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</si>
  <si>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</si>
  <si>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</si>
  <si>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</si>
  <si>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</si>
  <si>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</si>
  <si>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</si>
  <si>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</si>
  <si>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</si>
  <si>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</si>
  <si>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</si>
  <si>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</si>
  <si>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</si>
  <si>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</si>
  <si>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</si>
  <si>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</si>
  <si>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</si>
  <si>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</si>
  <si>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</si>
  <si>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</si>
  <si>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</si>
  <si>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</si>
  <si>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</si>
  <si>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</si>
  <si>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</si>
  <si>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</si>
  <si>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</si>
  <si>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</si>
  <si>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</si>
  <si>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</si>
  <si>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</si>
  <si>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</si>
  <si>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</si>
  <si>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</si>
  <si>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</si>
  <si>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</si>
  <si>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</si>
  <si>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</si>
  <si>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</si>
  <si>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</si>
  <si>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</si>
  <si>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</si>
  <si>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</si>
  <si>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</si>
  <si>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</si>
  <si>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</si>
  <si>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</si>
  <si>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</si>
  <si>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</si>
  <si>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</si>
  <si>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</si>
  <si>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</si>
  <si>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</si>
  <si>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</si>
  <si>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</si>
  <si>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</si>
  <si>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</si>
  <si>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</si>
  <si>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</si>
  <si>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</si>
  <si>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</si>
  <si>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</si>
  <si>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</si>
  <si>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</si>
  <si>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</si>
  <si>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</si>
  <si>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</si>
  <si>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</si>
  <si>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</si>
  <si>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</si>
  <si>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</si>
  <si>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</si>
  <si>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</si>
  <si>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</si>
  <si>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</si>
  <si>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</si>
  <si>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</si>
  <si>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</si>
  <si>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</si>
  <si>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</si>
  <si>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</si>
  <si>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</si>
  <si>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</si>
  <si>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</si>
  <si>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</si>
  <si>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</si>
  <si>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</si>
  <si>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</si>
  <si>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</si>
  <si>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</si>
  <si>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</si>
  <si>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</si>
  <si>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</si>
  <si>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</si>
  <si>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</si>
  <si>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</si>
  <si>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</si>
  <si>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</si>
  <si>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</si>
  <si>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</si>
  <si>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</si>
  <si>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</si>
  <si>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</si>
  <si>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</si>
  <si>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</si>
  <si>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</si>
  <si>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</si>
  <si>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</si>
  <si>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</si>
  <si>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</si>
  <si>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</si>
  <si>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</si>
  <si>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</si>
  <si>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</si>
  <si>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</si>
  <si>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</si>
  <si>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</si>
  <si>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</si>
  <si>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</si>
  <si>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</si>
  <si>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</si>
  <si>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</si>
  <si>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</si>
  <si>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</si>
  <si>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</si>
  <si>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</si>
  <si>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</si>
  <si>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</si>
  <si>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</si>
  <si>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</si>
  <si>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</si>
  <si>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</si>
  <si>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</si>
  <si>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</si>
  <si>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</si>
  <si>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</si>
  <si>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</si>
  <si>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</si>
  <si>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</si>
  <si>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</si>
  <si>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</si>
  <si>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</si>
  <si>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</si>
  <si>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</si>
  <si>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</si>
  <si>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</si>
  <si>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</si>
  <si>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</si>
  <si>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</si>
  <si>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</si>
  <si>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</si>
  <si>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</si>
  <si>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</si>
  <si>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</si>
  <si>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</si>
  <si>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</si>
  <si>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</si>
  <si>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</si>
  <si>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</si>
  <si>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</si>
  <si>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</si>
  <si>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</si>
  <si>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</si>
  <si>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</si>
  <si>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</si>
  <si>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</si>
  <si>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</si>
  <si>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</si>
  <si>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</si>
  <si>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</si>
  <si>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</si>
  <si>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</si>
  <si>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</si>
  <si>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</si>
  <si>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</si>
  <si>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</si>
  <si>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</si>
  <si>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</si>
  <si>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</si>
  <si>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</si>
  <si>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</si>
  <si>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</si>
  <si>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</si>
  <si>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</si>
  <si>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</si>
  <si>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</si>
  <si>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</si>
  <si>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</si>
  <si>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</si>
  <si>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</si>
  <si>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</si>
  <si>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</si>
  <si>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</si>
  <si>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</si>
  <si>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</si>
  <si>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</si>
  <si>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</si>
  <si>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</si>
  <si>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</si>
  <si>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</si>
  <si>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</si>
  <si>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</si>
  <si>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</si>
  <si>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</si>
  <si>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</si>
  <si>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</si>
  <si>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</si>
  <si>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</si>
  <si>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</si>
  <si>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</si>
  <si>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</si>
  <si>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</si>
  <si>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</si>
  <si>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</si>
  <si>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</si>
  <si>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</si>
  <si>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</si>
  <si>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</si>
  <si>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</si>
  <si>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</si>
  <si>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</si>
  <si>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</si>
  <si>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</si>
  <si>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</si>
  <si>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</si>
  <si>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</si>
  <si>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</si>
  <si>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</si>
  <si>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</si>
  <si>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</si>
  <si>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</si>
  <si>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</si>
  <si>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</si>
  <si>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</si>
  <si>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</si>
  <si>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</si>
  <si>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</si>
  <si>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</si>
  <si>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</si>
  <si>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</si>
  <si>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</si>
  <si>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</si>
  <si>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</si>
  <si>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</si>
  <si>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</si>
  <si>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</si>
  <si>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</si>
  <si>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</si>
  <si>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</si>
  <si>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</si>
  <si>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</si>
  <si>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</si>
  <si>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</si>
  <si>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</si>
  <si>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</si>
  <si>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</si>
  <si>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</si>
  <si>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</si>
  <si>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</si>
  <si>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</si>
  <si>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</si>
  <si>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</si>
  <si>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</si>
  <si>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</si>
  <si>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</si>
  <si>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</si>
  <si>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</si>
  <si>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</si>
  <si>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</si>
  <si>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</si>
  <si>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</si>
  <si>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</si>
  <si>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</si>
  <si>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</si>
  <si>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</si>
  <si>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</si>
  <si>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</si>
  <si>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</si>
  <si>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</si>
  <si>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</si>
  <si>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</si>
  <si>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</si>
  <si>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</si>
  <si>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</si>
  <si>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</si>
  <si>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</si>
  <si>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</si>
  <si>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</si>
  <si>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</si>
  <si>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</si>
  <si>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</si>
  <si>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</si>
  <si>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</si>
  <si>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</si>
  <si>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</si>
  <si>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</si>
  <si>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</si>
  <si>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</si>
  <si>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</si>
  <si>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</si>
  <si>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</si>
  <si>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</si>
  <si>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</si>
  <si>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</si>
  <si>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</si>
  <si>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</si>
  <si>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</si>
  <si>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</si>
  <si>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</si>
  <si>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</si>
  <si>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</si>
  <si>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</si>
  <si>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</si>
  <si>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</si>
  <si>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</si>
  <si>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</si>
  <si>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</si>
  <si>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</si>
  <si>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</si>
  <si>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</si>
  <si>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</si>
  <si>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</si>
  <si>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</si>
  <si>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</si>
  <si>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</si>
  <si>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</si>
  <si>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</si>
  <si>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</si>
  <si>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</si>
  <si>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</si>
  <si>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</si>
  <si>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</si>
  <si>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</si>
  <si>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</si>
  <si>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</si>
  <si>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</si>
  <si>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</si>
  <si>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</si>
  <si>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</si>
  <si>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</si>
  <si>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</si>
  <si>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</si>
  <si>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</si>
  <si>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</si>
  <si>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</si>
  <si>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</si>
  <si>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</si>
  <si>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</si>
  <si>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</si>
  <si>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</si>
  <si>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</si>
  <si>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</si>
  <si>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</si>
  <si>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</si>
  <si>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</si>
  <si>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</si>
  <si>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</si>
  <si>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</si>
  <si>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</si>
  <si>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</si>
  <si>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</si>
  <si>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</si>
  <si>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</si>
  <si>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</si>
  <si>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</si>
  <si>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</si>
  <si>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</si>
  <si>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</si>
  <si>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</si>
  <si>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</si>
  <si>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</si>
  <si>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</si>
  <si>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</si>
  <si>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</si>
  <si>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</si>
  <si>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</si>
  <si>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</si>
  <si>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</si>
  <si>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</si>
  <si>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</si>
  <si>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</si>
  <si>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</si>
  <si>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</si>
  <si>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</si>
  <si>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</si>
  <si>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</si>
  <si>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</si>
  <si>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</si>
  <si>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</si>
  <si>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</si>
  <si>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</si>
  <si>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</si>
  <si>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</si>
  <si>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</si>
  <si>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</si>
  <si>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</si>
  <si>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</si>
  <si>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</si>
  <si>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</si>
  <si>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</si>
  <si>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</si>
  <si>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</si>
  <si>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</si>
  <si>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</si>
  <si>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</si>
  <si>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</si>
  <si>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</si>
  <si>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</si>
  <si>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</si>
  <si>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</si>
  <si>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</si>
  <si>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</si>
  <si>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</si>
  <si>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</si>
  <si>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</si>
  <si>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</si>
  <si>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</si>
  <si>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</si>
  <si>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</si>
  <si>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</si>
  <si>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</si>
  <si>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</si>
  <si>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</si>
  <si>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</si>
  <si>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</si>
  <si>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</si>
  <si>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</si>
  <si>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</si>
  <si>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</si>
  <si>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</si>
  <si>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</si>
  <si>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</si>
  <si>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</si>
  <si>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</si>
  <si>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</si>
  <si>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</si>
  <si>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</si>
  <si>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</si>
  <si>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</si>
  <si>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</si>
  <si>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</si>
  <si>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</si>
  <si>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</si>
  <si>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</si>
  <si>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</si>
  <si>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</si>
  <si>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</si>
  <si>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</si>
  <si>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</si>
  <si>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</si>
  <si>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</si>
  <si>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</si>
  <si>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</si>
  <si>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</si>
  <si>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</si>
  <si>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</si>
  <si>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</si>
  <si>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</si>
  <si>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</si>
  <si>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</si>
  <si>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</si>
  <si>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</si>
  <si>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</si>
  <si>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</si>
  <si>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</si>
  <si>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</si>
  <si>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</si>
  <si>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</si>
  <si>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</si>
  <si>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</si>
  <si>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</si>
  <si>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</si>
  <si>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</si>
  <si>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</si>
  <si>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</si>
  <si>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</si>
  <si>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</si>
  <si>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</si>
  <si>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</si>
  <si>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</si>
  <si>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</si>
  <si>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</si>
  <si>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</si>
  <si>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</si>
  <si>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</si>
  <si>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</si>
  <si>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</si>
  <si>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</si>
  <si>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</si>
  <si>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</si>
  <si>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</si>
  <si>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</si>
  <si>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</si>
  <si>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</si>
  <si>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</si>
  <si>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</si>
  <si>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</si>
  <si>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</si>
  <si>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</si>
  <si>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</si>
  <si>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</si>
  <si>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</si>
  <si>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</si>
  <si>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</si>
  <si>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</si>
  <si>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</si>
  <si>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</si>
  <si>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</si>
  <si>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</si>
  <si>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</si>
  <si>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</si>
  <si>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</si>
  <si>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</si>
  <si>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</si>
  <si>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</si>
  <si>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</si>
  <si>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</si>
  <si>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</si>
  <si>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</si>
  <si>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</si>
  <si>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</si>
  <si>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</si>
  <si>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</si>
  <si>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</si>
  <si>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</si>
  <si>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</si>
  <si>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</si>
  <si>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</si>
  <si>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</si>
  <si>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</si>
  <si>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</si>
  <si>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</si>
  <si>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</si>
  <si>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</si>
  <si>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</si>
  <si>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</si>
  <si>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</si>
  <si>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</si>
  <si>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</si>
  <si>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</si>
  <si>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</si>
  <si>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</si>
  <si>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</si>
  <si>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</si>
  <si>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</si>
  <si>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</si>
  <si>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</si>
  <si>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</si>
  <si>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</si>
  <si>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</si>
  <si>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</si>
  <si>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</si>
  <si>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</si>
  <si>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</si>
  <si>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</si>
  <si>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</si>
  <si>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</si>
  <si>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</si>
  <si>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</si>
  <si>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</si>
  <si>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</si>
  <si>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</si>
  <si>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</si>
  <si>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</si>
  <si>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</si>
  <si>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</si>
  <si>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</si>
  <si>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</si>
  <si>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</si>
  <si>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</si>
  <si>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</si>
  <si>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</si>
  <si>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</si>
  <si>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</si>
  <si>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</si>
  <si>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</si>
  <si>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</si>
  <si>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</si>
  <si>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</si>
  <si>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</si>
  <si>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</si>
  <si>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</si>
  <si>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</si>
  <si>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</si>
  <si>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</si>
  <si>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</si>
  <si>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</si>
  <si>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</si>
  <si>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</si>
  <si>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</si>
  <si>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</si>
  <si>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</si>
  <si>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</si>
  <si>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</si>
  <si>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</si>
  <si>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</si>
  <si>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</si>
  <si>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</si>
  <si>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</si>
  <si>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</si>
  <si>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</si>
  <si>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</si>
  <si>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</si>
  <si>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</si>
  <si>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</si>
  <si>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</si>
  <si>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</si>
  <si>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</si>
  <si>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</si>
  <si>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</si>
  <si>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</si>
  <si>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</si>
  <si>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</si>
  <si>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</si>
  <si>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</si>
  <si>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</si>
  <si>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</si>
  <si>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</si>
  <si>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</si>
  <si>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</si>
  <si>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</si>
  <si>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</si>
  <si>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</si>
  <si>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</si>
  <si>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</si>
  <si>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</si>
  <si>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</si>
  <si>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</si>
  <si>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</si>
  <si>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</si>
  <si>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</si>
  <si>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</si>
  <si>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</si>
  <si>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</si>
  <si>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</si>
  <si>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</si>
  <si>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</si>
  <si>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</si>
  <si>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</si>
  <si>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</si>
  <si>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</si>
  <si>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</si>
  <si>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</si>
  <si>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</si>
  <si>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</si>
  <si>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</si>
  <si>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</si>
  <si>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</si>
  <si>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</si>
  <si>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</si>
  <si>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</si>
  <si>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</si>
  <si>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</si>
  <si>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</si>
  <si>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</si>
  <si>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</si>
  <si>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</si>
  <si>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</si>
  <si>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</si>
  <si>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</si>
  <si>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</si>
  <si>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</si>
  <si>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</si>
  <si>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</si>
  <si>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</si>
  <si>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</si>
  <si>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</si>
  <si>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</si>
  <si>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</si>
  <si>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</si>
  <si>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</si>
  <si>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</si>
  <si>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</si>
  <si>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</si>
  <si>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</si>
  <si>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</si>
  <si>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</si>
  <si>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</si>
  <si>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</si>
  <si>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</si>
  <si>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</si>
  <si>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</si>
  <si>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</si>
  <si>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</si>
  <si>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</si>
  <si>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</si>
  <si>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</si>
  <si>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</si>
  <si>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</si>
  <si>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</si>
  <si>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</si>
  <si>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</si>
  <si>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</si>
  <si>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</si>
  <si>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</si>
  <si>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</si>
  <si>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</si>
  <si>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</si>
  <si>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</si>
  <si>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</si>
  <si>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</si>
  <si>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</si>
  <si>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</si>
  <si>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</si>
  <si>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</si>
  <si>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</si>
  <si>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</si>
  <si>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</si>
  <si>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</si>
  <si>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</si>
  <si>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</si>
  <si>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</si>
  <si>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</si>
  <si>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</si>
  <si>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</si>
  <si>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</si>
  <si>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</si>
  <si>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</si>
  <si>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</si>
  <si>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</si>
  <si>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</si>
  <si>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</si>
  <si>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</si>
  <si>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</si>
  <si>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</si>
  <si>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</si>
  <si>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</si>
  <si>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</si>
  <si>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</si>
  <si>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</si>
  <si>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</si>
  <si>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</si>
  <si>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</si>
  <si>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</si>
  <si>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</si>
  <si>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</si>
  <si>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</si>
  <si>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</si>
  <si>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</si>
  <si>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</si>
  <si>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</si>
  <si>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</si>
  <si>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</si>
  <si>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</si>
  <si>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</si>
  <si>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</si>
  <si>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</si>
  <si>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</si>
  <si>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</si>
  <si>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</si>
  <si>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</si>
  <si>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</si>
  <si>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</si>
  <si>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</si>
  <si>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</si>
  <si>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</si>
  <si>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</si>
  <si>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</si>
  <si>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</si>
  <si>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</si>
  <si>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</si>
  <si>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</si>
  <si>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</si>
  <si>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</si>
  <si>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</si>
  <si>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</si>
  <si>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</si>
  <si>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</si>
  <si>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</si>
  <si>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</si>
  <si>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</si>
  <si>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</si>
  <si>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</si>
  <si>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</si>
  <si>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</si>
  <si>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</si>
  <si>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</si>
  <si>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</si>
  <si>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</si>
  <si>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</si>
  <si>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</si>
  <si>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</si>
  <si>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</si>
  <si>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</si>
  <si>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</si>
  <si>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</si>
  <si>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</si>
  <si>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</si>
  <si>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</si>
  <si>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</si>
  <si>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</si>
  <si>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</si>
  <si>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</si>
  <si>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</si>
  <si>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</si>
  <si>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</si>
  <si>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</si>
  <si>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</si>
  <si>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</si>
  <si>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</si>
  <si>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</si>
  <si>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</si>
  <si>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</si>
  <si>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</si>
  <si>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</si>
  <si>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</si>
  <si>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</si>
  <si>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</si>
  <si>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</si>
  <si>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</si>
  <si>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</si>
  <si>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</si>
  <si>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</si>
  <si>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</si>
  <si>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</si>
  <si>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</si>
  <si>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</si>
  <si>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</si>
  <si>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</si>
  <si>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</si>
  <si>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</si>
  <si>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</si>
  <si>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</si>
  <si>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</si>
  <si>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</si>
  <si>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</si>
  <si>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</si>
  <si>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</si>
  <si>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</si>
  <si>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</si>
  <si>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</si>
  <si>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</si>
  <si>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</si>
  <si>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</si>
  <si>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</si>
  <si>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</si>
  <si>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</si>
  <si>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</si>
  <si>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</si>
  <si>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</si>
  <si>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</si>
  <si>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</si>
  <si>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</si>
  <si>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</si>
  <si>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</si>
  <si>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</si>
  <si>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</si>
  <si>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</si>
  <si>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</si>
  <si>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</si>
  <si>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</si>
  <si>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</si>
  <si>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</si>
  <si>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</si>
  <si>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</si>
  <si>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</si>
  <si>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</si>
  <si>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</si>
  <si>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</si>
  <si>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</si>
  <si>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</si>
  <si>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</si>
  <si>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</si>
  <si>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</si>
  <si>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</si>
  <si>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</si>
  <si>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</si>
  <si>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</si>
  <si>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</si>
  <si>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</si>
  <si>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</si>
  <si>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</si>
  <si>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</si>
  <si>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</si>
  <si>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</si>
  <si>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</si>
  <si>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</si>
  <si>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</si>
  <si>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</si>
  <si>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</si>
  <si>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</si>
  <si>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</si>
  <si>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</si>
  <si>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</si>
  <si>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</si>
  <si>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</si>
  <si>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</si>
  <si>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</si>
  <si>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</si>
  <si>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</si>
  <si>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</si>
  <si>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</si>
  <si>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</si>
  <si>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</si>
  <si>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</si>
  <si>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</si>
  <si>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</si>
  <si>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</si>
  <si>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</si>
  <si>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</si>
  <si>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</si>
  <si>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</si>
  <si>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</si>
  <si>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</si>
  <si>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</si>
  <si>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</si>
  <si>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</si>
  <si>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</si>
  <si>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</si>
  <si>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</si>
  <si>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</si>
  <si>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</si>
  <si>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</si>
  <si>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</si>
  <si>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</si>
  <si>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</si>
  <si>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</si>
  <si>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</si>
  <si>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</si>
  <si>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</si>
  <si>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</si>
  <si>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</si>
  <si>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</si>
  <si>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</si>
  <si>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</si>
  <si>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</si>
  <si>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</si>
  <si>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</si>
  <si>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</si>
  <si>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</si>
  <si>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</si>
  <si>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</si>
  <si>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</si>
  <si>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</si>
  <si>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</si>
  <si>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</si>
  <si>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</si>
  <si>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</si>
  <si>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</si>
  <si>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</si>
  <si>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</si>
  <si>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</si>
  <si>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</si>
  <si>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</si>
  <si>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</si>
  <si>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</si>
  <si>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</si>
  <si>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</si>
  <si>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</si>
  <si>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</si>
  <si>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</si>
  <si>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</si>
  <si>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</si>
  <si>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</si>
  <si>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</si>
  <si>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</si>
  <si>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</si>
  <si>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</si>
  <si>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</si>
  <si>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</si>
  <si>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</si>
  <si>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</si>
  <si>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</si>
  <si>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</si>
  <si>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</si>
  <si>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</si>
  <si>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</si>
  <si>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</si>
  <si>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</si>
  <si>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</si>
  <si>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</si>
  <si>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</si>
  <si>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</si>
  <si>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</si>
  <si>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</si>
  <si>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</si>
  <si>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</si>
  <si>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</si>
  <si>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</si>
  <si>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</si>
  <si>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</si>
  <si>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</si>
  <si>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</si>
  <si>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</si>
  <si>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</si>
  <si>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</si>
  <si>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</si>
  <si>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</si>
  <si>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</si>
  <si>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</si>
  <si>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</si>
  <si>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</si>
  <si>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</si>
  <si>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</si>
  <si>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</si>
  <si>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</si>
  <si>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</si>
  <si>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</si>
  <si>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</si>
  <si>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</si>
  <si>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</si>
  <si>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</si>
  <si>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</si>
  <si>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</si>
  <si>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</si>
  <si>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</si>
  <si>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</si>
  <si>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</si>
  <si>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</si>
  <si>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</si>
  <si>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</si>
  <si>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</si>
  <si>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</si>
  <si>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</si>
  <si>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</si>
  <si>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</si>
  <si>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</si>
  <si>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</si>
  <si>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</si>
  <si>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</si>
  <si>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</si>
  <si>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</si>
  <si>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</si>
  <si>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</si>
  <si>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</si>
  <si>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</si>
  <si>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</si>
  <si>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</si>
  <si>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</si>
  <si>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</si>
  <si>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</si>
  <si>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</si>
  <si>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</si>
  <si>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</si>
  <si>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</si>
  <si>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</si>
  <si>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</si>
  <si>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</si>
  <si>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</si>
  <si>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</si>
  <si>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</si>
  <si>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</si>
  <si>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</si>
  <si>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</si>
  <si>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</si>
  <si>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</si>
  <si>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</si>
  <si>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</si>
  <si>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</si>
  <si>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</si>
  <si>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</si>
  <si>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</si>
  <si>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</si>
  <si>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</si>
  <si>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</si>
  <si>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</si>
  <si>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</si>
  <si>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</si>
  <si>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</si>
  <si>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</si>
  <si>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</si>
  <si>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</si>
  <si>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</si>
  <si>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</si>
  <si>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</si>
  <si>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</si>
  <si>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</si>
  <si>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</si>
  <si>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</si>
  <si>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</si>
  <si>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</si>
  <si>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</si>
  <si>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</si>
  <si>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</si>
  <si>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</si>
  <si>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</si>
  <si>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</si>
  <si>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</si>
  <si>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</si>
  <si>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</si>
  <si>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</si>
  <si>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</si>
  <si>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</si>
  <si>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</si>
  <si>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</si>
  <si>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</si>
  <si>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</si>
  <si>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</si>
  <si>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</si>
  <si>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</si>
  <si>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</si>
  <si>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</si>
  <si>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</si>
  <si>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</si>
  <si>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</si>
  <si>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</si>
  <si>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</si>
  <si>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</si>
  <si>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</si>
  <si>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</si>
  <si>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</si>
  <si>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</si>
  <si>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</si>
  <si>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</si>
  <si>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</si>
  <si>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</si>
  <si>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</si>
  <si>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</si>
  <si>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</si>
  <si>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</si>
  <si>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</si>
  <si>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</si>
  <si>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</si>
  <si>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</si>
  <si>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</si>
  <si>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</si>
  <si>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</si>
  <si>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</si>
  <si>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</si>
  <si>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</si>
  <si>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</si>
  <si>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</si>
  <si>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</si>
  <si>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</si>
  <si>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</si>
  <si>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</si>
  <si>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</si>
  <si>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</si>
  <si>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</si>
  <si>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</si>
  <si>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</si>
  <si>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</si>
  <si>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</si>
  <si>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</si>
  <si>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</si>
  <si>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</si>
  <si>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</si>
  <si>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</si>
  <si>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</si>
  <si>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</si>
  <si>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</si>
  <si>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</si>
  <si>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</si>
  <si>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</si>
  <si>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</si>
  <si>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</si>
  <si>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</si>
  <si>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</si>
  <si>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</si>
  <si>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</si>
  <si>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</si>
  <si>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</si>
  <si>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</si>
  <si>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</si>
  <si>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</si>
  <si>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</si>
  <si>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</si>
  <si>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</si>
  <si>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</si>
  <si>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</si>
  <si>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</si>
  <si>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</si>
  <si>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</si>
  <si>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</si>
  <si>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</si>
  <si>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</si>
  <si>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</si>
  <si>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</si>
  <si>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</si>
  <si>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</si>
  <si>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</si>
  <si>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</si>
  <si>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</si>
  <si>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</si>
  <si>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</si>
  <si>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</si>
  <si>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</si>
  <si>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</si>
  <si>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</si>
  <si>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</si>
  <si>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</si>
  <si>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</si>
  <si>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</si>
  <si>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</si>
  <si>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</si>
  <si>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</si>
  <si>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</si>
  <si>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</si>
  <si>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</si>
  <si>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</si>
  <si>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</si>
  <si>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</si>
  <si>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</si>
  <si>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</si>
  <si>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</si>
  <si>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</si>
  <si>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</si>
  <si>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</si>
  <si>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</si>
  <si>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</si>
  <si>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</si>
  <si>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</si>
  <si>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</si>
  <si>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</si>
  <si>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</si>
  <si>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</si>
  <si>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</si>
  <si>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</si>
  <si>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</si>
  <si>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</si>
  <si>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</si>
  <si>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</si>
  <si>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</si>
  <si>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</si>
  <si>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</si>
  <si>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</si>
  <si>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</si>
  <si>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</si>
  <si>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</si>
  <si>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</si>
  <si>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</si>
  <si>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</si>
  <si>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</si>
  <si>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</si>
  <si>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</si>
  <si>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</si>
  <si>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</si>
  <si>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</si>
  <si>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</si>
  <si>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</si>
  <si>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</si>
  <si>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</si>
  <si>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</si>
  <si>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</si>
  <si>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</si>
  <si>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</si>
  <si>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</si>
  <si>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</si>
  <si>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</si>
  <si>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</si>
  <si>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</si>
  <si>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</si>
  <si>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</si>
  <si>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</si>
  <si>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</si>
  <si>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</si>
  <si>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</si>
  <si>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</si>
  <si>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</si>
  <si>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</si>
  <si>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</si>
  <si>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</si>
  <si>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</si>
  <si>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</si>
  <si>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</si>
  <si>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</si>
  <si>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</si>
  <si>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</si>
  <si>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</si>
  <si>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</si>
  <si>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</si>
  <si>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</si>
  <si>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</si>
  <si>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</si>
  <si>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</si>
  <si>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</si>
  <si>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</si>
  <si>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</si>
  <si>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</si>
  <si>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</si>
  <si>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</si>
  <si>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</si>
  <si>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</si>
  <si>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</si>
  <si>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</si>
  <si>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</si>
  <si>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</si>
  <si>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</si>
  <si>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</si>
  <si>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</si>
  <si>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</si>
  <si>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</si>
  <si>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</si>
  <si>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</si>
  <si>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</si>
  <si>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</si>
  <si>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</si>
  <si>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</si>
  <si>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</si>
  <si>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</si>
  <si>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</si>
  <si>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</si>
  <si>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</si>
  <si>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</si>
  <si>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</si>
  <si>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</si>
  <si>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</si>
  <si>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</si>
  <si>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</si>
  <si>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</si>
  <si>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</si>
  <si>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</si>
  <si>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</si>
  <si>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</si>
  <si>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</si>
  <si>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</si>
  <si>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</si>
  <si>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</si>
  <si>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</si>
  <si>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</si>
  <si>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</si>
  <si>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</si>
  <si>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</si>
  <si>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</si>
  <si>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</si>
  <si>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</si>
  <si>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</si>
  <si>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</si>
  <si>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</si>
  <si>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</si>
  <si>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</si>
  <si>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</si>
  <si>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</si>
  <si>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</si>
  <si>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</si>
  <si>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</si>
  <si>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</si>
  <si>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</si>
  <si>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</si>
  <si>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</si>
  <si>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</si>
  <si>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</si>
  <si>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</si>
  <si>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</si>
  <si>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</si>
  <si>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</si>
  <si>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</si>
  <si>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</si>
  <si>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</si>
  <si>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</si>
  <si>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</si>
  <si>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</si>
  <si>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</si>
  <si>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</si>
  <si>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</si>
  <si>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</si>
  <si>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</si>
  <si>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</si>
  <si>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</si>
  <si>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</si>
  <si>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</si>
  <si>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</si>
  <si>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</si>
  <si>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</si>
  <si>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</si>
  <si>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</si>
  <si>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</si>
  <si>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</si>
  <si>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</si>
  <si>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</si>
  <si>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</si>
  <si>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</si>
  <si>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</si>
  <si>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</si>
  <si>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</si>
  <si>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</si>
  <si>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</si>
  <si>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</si>
  <si>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</si>
  <si>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</si>
  <si>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</si>
  <si>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</si>
  <si>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</si>
  <si>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</si>
  <si>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</si>
  <si>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</si>
  <si>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</si>
  <si>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</si>
  <si>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</si>
  <si>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</si>
  <si>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</si>
  <si>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</si>
  <si>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</si>
  <si>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</si>
  <si>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</si>
  <si>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</si>
  <si>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</si>
  <si>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</si>
  <si>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</si>
  <si>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</si>
  <si>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</si>
  <si>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</si>
  <si>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</si>
  <si>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</si>
  <si>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</si>
  <si>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</si>
  <si>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</si>
  <si>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</si>
  <si>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</si>
  <si>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</si>
  <si>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</si>
  <si>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</si>
  <si>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</si>
  <si>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</si>
  <si>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</si>
  <si>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</si>
  <si>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</si>
  <si>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</si>
  <si>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</si>
  <si>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</si>
  <si>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</si>
  <si>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</si>
  <si>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</si>
  <si>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</si>
  <si>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</si>
  <si>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</si>
  <si>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</si>
  <si>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</si>
  <si>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</si>
  <si>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</si>
  <si>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</si>
  <si>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</si>
  <si>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</si>
  <si>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</si>
  <si>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</si>
  <si>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</si>
  <si>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</si>
  <si>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</si>
  <si>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</si>
  <si>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</si>
  <si>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</si>
  <si>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</si>
  <si>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</si>
  <si>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</si>
  <si>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</si>
  <si>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</si>
  <si>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</si>
  <si>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</si>
  <si>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</si>
  <si>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</si>
  <si>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</si>
  <si>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</si>
  <si>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</si>
  <si>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</si>
  <si>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</si>
  <si>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</si>
  <si>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</si>
  <si>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</si>
  <si>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</si>
  <si>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</si>
  <si>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</si>
  <si>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</si>
  <si>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</si>
  <si>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</si>
  <si>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</si>
  <si>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</si>
  <si>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</si>
  <si>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</si>
  <si>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</si>
  <si>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</si>
  <si>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</si>
  <si>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</si>
  <si>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</si>
  <si>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</si>
  <si>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</si>
  <si>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</si>
  <si>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</si>
  <si>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</si>
  <si>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</si>
  <si>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</si>
  <si>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</si>
  <si>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</si>
  <si>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</si>
  <si>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</si>
  <si>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</si>
  <si>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</si>
  <si>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</si>
  <si>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</si>
  <si>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</si>
  <si>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</si>
  <si>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</si>
  <si>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</si>
  <si>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</si>
  <si>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</si>
  <si>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</si>
  <si>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</si>
  <si>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</si>
  <si>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</si>
  <si>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</si>
  <si>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</si>
  <si>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</si>
  <si>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</si>
  <si>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</si>
  <si>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</si>
  <si>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</si>
  <si>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</si>
  <si>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</si>
  <si>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</si>
  <si>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</si>
  <si>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</si>
  <si>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</si>
  <si>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</si>
  <si>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</si>
  <si>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</si>
  <si>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</si>
  <si>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</si>
  <si>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</si>
  <si>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</si>
  <si>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</si>
  <si>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</si>
  <si>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</si>
  <si>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</si>
  <si>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</si>
  <si>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</si>
  <si>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</si>
  <si>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</si>
  <si>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</si>
  <si>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</si>
  <si>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</si>
  <si>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</si>
  <si>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</si>
  <si>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</si>
  <si>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</si>
  <si>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</si>
  <si>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</si>
  <si>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</si>
  <si>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</si>
  <si>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</si>
  <si>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</si>
  <si>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</si>
  <si>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</si>
  <si>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</si>
  <si>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</si>
  <si>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</si>
  <si>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</si>
  <si>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</si>
  <si>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</si>
  <si>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</si>
  <si>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</si>
  <si>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</si>
  <si>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</si>
  <si>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</si>
  <si>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</si>
  <si>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</si>
  <si>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</si>
  <si>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</si>
  <si>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</si>
  <si>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</si>
  <si>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</si>
  <si>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</si>
  <si>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</si>
  <si>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</si>
  <si>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</si>
  <si>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</si>
  <si>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</si>
  <si>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</si>
  <si>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</si>
  <si>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</si>
  <si>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</si>
  <si>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</si>
  <si>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</si>
  <si>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</si>
  <si>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</si>
  <si>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</si>
  <si>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</si>
  <si>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</si>
  <si>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</si>
  <si>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</si>
  <si>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</si>
  <si>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</si>
  <si>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</si>
  <si>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</si>
  <si>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</si>
  <si>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</si>
  <si>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</si>
  <si>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</si>
  <si>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</si>
  <si>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</si>
  <si>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</si>
  <si>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</si>
  <si>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</si>
  <si>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</si>
  <si>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</si>
  <si>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</si>
  <si>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</si>
  <si>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</si>
  <si>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</si>
  <si>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</si>
  <si>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</si>
  <si>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</si>
  <si>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</si>
  <si>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</si>
  <si>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</si>
  <si>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</si>
  <si>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</si>
  <si>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</si>
  <si>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</si>
  <si>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</si>
  <si>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</si>
  <si>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</si>
  <si>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</si>
  <si>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</si>
  <si>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</si>
  <si>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</si>
  <si>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</si>
  <si>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</si>
  <si>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</si>
  <si>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</si>
  <si>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</si>
  <si>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</si>
  <si>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</si>
  <si>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</si>
  <si>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</si>
  <si>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</si>
  <si>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</si>
  <si>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</si>
  <si>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</si>
  <si>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</si>
  <si>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</si>
  <si>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</si>
  <si>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</si>
  <si>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</si>
  <si>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</si>
  <si>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</si>
  <si>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</si>
  <si>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</si>
  <si>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</si>
  <si>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</si>
  <si>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</si>
  <si>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</si>
  <si>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</si>
  <si>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</si>
  <si>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</si>
  <si>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</si>
  <si>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</si>
  <si>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</si>
  <si>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</si>
  <si>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</si>
  <si>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</si>
  <si>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</si>
  <si>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</si>
  <si>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</si>
  <si>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</si>
  <si>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</si>
  <si>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</si>
  <si>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</si>
  <si>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</si>
  <si>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</si>
  <si>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</si>
  <si>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</si>
  <si>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</si>
  <si>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</si>
  <si>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</si>
  <si>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</si>
  <si>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</si>
  <si>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</si>
  <si>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</si>
  <si>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</si>
  <si>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</si>
  <si>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</si>
  <si>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</si>
  <si>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</si>
  <si>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</si>
  <si>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</si>
  <si>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</si>
  <si>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</si>
  <si>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</si>
  <si>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</si>
  <si>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</si>
  <si>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</si>
  <si>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</si>
  <si>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</si>
  <si>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</si>
  <si>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</si>
  <si>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</si>
  <si>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</si>
  <si>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</si>
  <si>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</si>
  <si>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</si>
  <si>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</si>
  <si>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</si>
  <si>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</si>
  <si>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</si>
  <si>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</si>
  <si>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</si>
  <si>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</si>
  <si>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</si>
  <si>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</si>
  <si>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</si>
  <si>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</si>
  <si>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</si>
  <si>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</si>
  <si>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</si>
  <si>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</si>
  <si>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</si>
  <si>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</si>
  <si>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</si>
  <si>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</si>
  <si>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</si>
  <si>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</si>
  <si>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</si>
  <si>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</si>
  <si>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</si>
  <si>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</si>
  <si>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</si>
  <si>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</si>
  <si>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</si>
  <si>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</si>
  <si>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</si>
  <si>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</si>
  <si>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</si>
  <si>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</si>
  <si>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</si>
  <si>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</si>
  <si>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</si>
  <si>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</si>
  <si>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</si>
  <si>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</si>
  <si>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</si>
  <si>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</si>
  <si>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</si>
  <si>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</si>
  <si>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</si>
  <si>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</si>
  <si>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</si>
  <si>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</si>
  <si>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</si>
  <si>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</si>
  <si>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</si>
  <si>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</si>
  <si>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</si>
  <si>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</si>
  <si>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</si>
  <si>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</si>
  <si>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</si>
  <si>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</si>
  <si>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</si>
  <si>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</si>
  <si>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</si>
  <si>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</si>
  <si>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</si>
  <si>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</si>
  <si>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</si>
  <si>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</si>
  <si>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</si>
  <si>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</si>
  <si>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</si>
  <si>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</si>
  <si>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</si>
  <si>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</si>
  <si>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</si>
  <si>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</si>
  <si>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</si>
  <si>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</si>
  <si>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</si>
  <si>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</si>
  <si>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</si>
  <si>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</si>
  <si>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</si>
  <si>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</si>
  <si>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</si>
  <si>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</si>
  <si>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</si>
  <si>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</si>
  <si>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</si>
  <si>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</si>
  <si>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</si>
  <si>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</si>
  <si>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</si>
  <si>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</si>
  <si>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</si>
  <si>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</si>
  <si>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</si>
  <si>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</si>
  <si>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</si>
  <si>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</si>
  <si>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</si>
  <si>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</si>
  <si>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</si>
  <si>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</si>
  <si>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</si>
  <si>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</si>
  <si>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</si>
  <si>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</si>
  <si>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</si>
  <si>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</si>
  <si>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</si>
  <si>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</si>
  <si>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</si>
  <si>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</si>
  <si>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</si>
  <si>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</si>
  <si>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</si>
  <si>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</si>
  <si>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</si>
  <si>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</si>
  <si>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</si>
  <si>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</si>
  <si>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</si>
  <si>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</si>
  <si>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</si>
  <si>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</si>
  <si>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</si>
  <si>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</si>
  <si>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</si>
  <si>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</si>
  <si>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</si>
  <si>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</si>
  <si>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</si>
  <si>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</si>
  <si>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</si>
  <si>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</si>
  <si>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</si>
  <si>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</si>
  <si>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</si>
  <si>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</si>
  <si>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</si>
  <si>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</si>
  <si>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</si>
  <si>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</si>
  <si>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</si>
  <si>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</si>
  <si>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</si>
  <si>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</si>
  <si>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</si>
  <si>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</si>
  <si>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</si>
  <si>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</si>
  <si>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</si>
  <si>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</si>
  <si>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</si>
  <si>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</si>
  <si>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</si>
  <si>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</si>
  <si>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</si>
  <si>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</si>
  <si>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</si>
  <si>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</si>
  <si>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</si>
  <si>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</si>
  <si>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</si>
  <si>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</si>
  <si>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</si>
  <si>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</si>
  <si>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</si>
  <si>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</si>
  <si>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</si>
  <si>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</si>
  <si>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</si>
  <si>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</si>
  <si>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</si>
  <si>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</si>
  <si>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</si>
  <si>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</si>
  <si>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</si>
  <si>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</si>
  <si>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</si>
  <si>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</si>
  <si>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</si>
  <si>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</si>
  <si>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</si>
  <si>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</si>
  <si>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</si>
  <si>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</si>
  <si>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</si>
  <si>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</si>
  <si>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</si>
  <si>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</si>
  <si>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</si>
  <si>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</si>
  <si>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</si>
  <si>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</si>
  <si>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</si>
  <si>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</si>
  <si>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</si>
  <si>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</si>
  <si>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</si>
  <si>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</si>
  <si>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</si>
  <si>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</si>
  <si>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</si>
  <si>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</si>
  <si>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</si>
  <si>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</si>
  <si>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</si>
  <si>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</si>
  <si>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</si>
  <si>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</si>
  <si>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</si>
  <si>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</si>
  <si>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</si>
  <si>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</si>
  <si>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</si>
  <si>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</si>
  <si>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</si>
  <si>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</si>
  <si>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</si>
  <si>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</si>
  <si>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</si>
  <si>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</si>
  <si>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</si>
  <si>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</si>
  <si>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</si>
  <si>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</si>
  <si>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</si>
  <si>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</si>
  <si>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</si>
  <si>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</si>
  <si>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</si>
  <si>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</si>
  <si>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</si>
  <si>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</si>
  <si>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</si>
  <si>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</si>
  <si>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</si>
  <si>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</si>
  <si>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</si>
  <si>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</si>
  <si>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</si>
  <si>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</si>
  <si>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</si>
  <si>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</si>
  <si>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</si>
  <si>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</si>
  <si>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</si>
  <si>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</si>
  <si>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</si>
  <si>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</si>
  <si>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</si>
  <si>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</si>
  <si>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</si>
  <si>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</si>
  <si>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</si>
  <si>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</si>
  <si>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</si>
  <si>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</si>
  <si>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</si>
  <si>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</si>
  <si>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</si>
  <si>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</si>
  <si>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</si>
  <si>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</si>
  <si>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</si>
  <si>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</si>
  <si>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</si>
  <si>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</si>
  <si>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</si>
  <si>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</si>
  <si>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</si>
  <si>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</si>
  <si>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</si>
  <si>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</si>
  <si>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</si>
  <si>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</si>
  <si>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</si>
  <si>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</si>
  <si>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</si>
  <si>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</si>
  <si>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</si>
  <si>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</si>
  <si>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</si>
  <si>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</si>
  <si>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</si>
  <si>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</si>
  <si>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</si>
  <si>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</si>
  <si>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</si>
  <si>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</si>
  <si>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</si>
  <si>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</si>
  <si>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</si>
  <si>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</si>
  <si>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</si>
  <si>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</si>
  <si>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</si>
  <si>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</si>
  <si>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</si>
  <si>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</si>
  <si>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</si>
  <si>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</si>
  <si>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</si>
  <si>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</si>
  <si>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</si>
  <si>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</si>
  <si>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</si>
  <si>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</si>
  <si>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</si>
  <si>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</si>
  <si>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</si>
  <si>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</si>
  <si>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</si>
  <si>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</si>
  <si>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</si>
  <si>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</si>
  <si>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</si>
  <si>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</si>
  <si>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</si>
  <si>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</si>
  <si>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</si>
  <si>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</si>
  <si>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</si>
  <si>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</si>
  <si>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</si>
  <si>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</si>
  <si>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</si>
  <si>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</si>
  <si>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</si>
  <si>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</si>
  <si>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</si>
  <si>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</si>
  <si>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</si>
  <si>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</si>
  <si>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</si>
  <si>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</si>
  <si>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</si>
  <si>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</si>
  <si>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</si>
  <si>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</si>
  <si>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</si>
  <si>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</si>
  <si>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</si>
  <si>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</si>
  <si>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</si>
  <si>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</si>
  <si>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</si>
  <si>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</si>
  <si>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</si>
  <si>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</si>
  <si>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</si>
  <si>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</si>
  <si>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</si>
  <si>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</si>
  <si>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</si>
  <si>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</si>
  <si>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</si>
  <si>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</si>
  <si>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</si>
  <si>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</si>
  <si>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</si>
  <si>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</si>
  <si>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</si>
  <si>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</si>
  <si>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</si>
  <si>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</si>
  <si>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</si>
  <si>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</si>
  <si>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</si>
  <si>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</si>
  <si>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</si>
  <si>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</si>
  <si>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</si>
  <si>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</si>
  <si>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</si>
  <si>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</si>
  <si>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</si>
  <si>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</si>
  <si>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</si>
  <si>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</si>
  <si>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</si>
  <si>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</si>
  <si>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</si>
  <si>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</si>
  <si>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</si>
  <si>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</si>
  <si>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</si>
  <si>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</si>
  <si>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</si>
  <si>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</si>
  <si>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</si>
  <si>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</si>
  <si>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</si>
  <si>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</si>
  <si>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</si>
  <si>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</si>
  <si>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</si>
  <si>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</si>
  <si>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</si>
  <si>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</si>
  <si>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</si>
  <si>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</si>
  <si>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</si>
  <si>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</si>
  <si>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</si>
  <si>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</si>
  <si>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</si>
  <si>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</si>
  <si>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</si>
  <si>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</si>
  <si>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</si>
  <si>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</si>
  <si>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</si>
  <si>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</si>
  <si>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</si>
  <si>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</si>
  <si>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</si>
  <si>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</si>
  <si>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</si>
  <si>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</si>
  <si>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</si>
  <si>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</si>
  <si>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</si>
  <si>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</si>
  <si>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</si>
  <si>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</si>
  <si>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</si>
  <si>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</si>
  <si>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</si>
  <si>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</si>
  <si>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</si>
  <si>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</si>
  <si>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</si>
  <si>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</si>
  <si>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</si>
  <si>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</si>
  <si>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</si>
  <si>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</si>
  <si>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</si>
  <si>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</si>
  <si>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</si>
  <si>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</si>
  <si>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</si>
  <si>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</si>
  <si>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</si>
  <si>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</si>
  <si>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</si>
  <si>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</si>
  <si>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</si>
  <si>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</si>
  <si>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</si>
  <si>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</si>
  <si>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</si>
  <si>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</si>
  <si>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</si>
  <si>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</si>
  <si>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</si>
  <si>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</si>
  <si>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</si>
  <si>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</si>
  <si>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</si>
  <si>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</si>
  <si>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</si>
  <si>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</si>
  <si>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</si>
  <si>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</si>
  <si>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</si>
  <si>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</si>
  <si>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</si>
  <si>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</si>
  <si>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</si>
  <si>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</si>
  <si>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</si>
  <si>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</si>
  <si>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</si>
  <si>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</si>
  <si>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</si>
  <si>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</si>
  <si>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</si>
  <si>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</si>
  <si>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</si>
  <si>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</si>
  <si>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</si>
  <si>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</si>
  <si>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</si>
  <si>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</si>
  <si>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</si>
  <si>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</si>
  <si>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</si>
  <si>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</si>
  <si>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</si>
  <si>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</si>
  <si>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</si>
  <si>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</si>
  <si>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</si>
  <si>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</si>
  <si>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</si>
  <si>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</si>
  <si>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</si>
  <si>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</si>
  <si>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</si>
  <si>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</si>
  <si>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</si>
  <si>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</si>
  <si>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</si>
  <si>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</si>
  <si>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</si>
  <si>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</si>
  <si>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</si>
  <si>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</si>
  <si>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</si>
  <si>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</si>
  <si>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</si>
  <si>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</si>
  <si>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</si>
  <si>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</si>
  <si>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</si>
  <si>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</si>
  <si>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</si>
  <si>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</si>
  <si>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</si>
  <si>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</si>
  <si>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</si>
  <si>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</si>
  <si>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</si>
  <si>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</si>
  <si>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</si>
  <si>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</si>
  <si>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</si>
  <si>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</si>
  <si>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</si>
  <si>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</si>
  <si>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</si>
  <si>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</si>
  <si>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</si>
  <si>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</si>
  <si>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</si>
  <si>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</si>
  <si>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</si>
  <si>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</si>
  <si>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</si>
  <si>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</si>
  <si>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</si>
  <si>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</si>
  <si>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</si>
  <si>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</si>
  <si>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</si>
  <si>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</si>
  <si>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</si>
  <si>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</si>
  <si>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</si>
  <si>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</si>
  <si>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</si>
  <si>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</si>
  <si>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</si>
  <si>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</si>
  <si>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</si>
  <si>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</si>
  <si>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</si>
  <si>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</si>
  <si>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</si>
  <si>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</si>
  <si>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</si>
  <si>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</si>
  <si>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</si>
  <si>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</si>
  <si>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</si>
  <si>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</si>
  <si>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</si>
  <si>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</si>
  <si>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</si>
  <si>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</si>
  <si>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</si>
  <si>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</si>
  <si>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</si>
  <si>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</si>
  <si>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</si>
  <si>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</si>
  <si>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</si>
  <si>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</si>
  <si>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</si>
  <si>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</si>
  <si>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</si>
  <si>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</si>
  <si>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</si>
  <si>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</si>
  <si>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</si>
  <si>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</si>
  <si>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</si>
  <si>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</si>
  <si>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</si>
  <si>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</si>
  <si>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</si>
  <si>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</si>
  <si>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</si>
  <si>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</si>
  <si>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</si>
  <si>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</si>
  <si>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</si>
  <si>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</si>
  <si>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</si>
  <si>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</si>
  <si>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</si>
  <si>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</si>
  <si>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</si>
  <si>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</si>
  <si>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</si>
  <si>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</si>
  <si>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</si>
  <si>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</si>
  <si>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</si>
  <si>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</si>
  <si>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</si>
  <si>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</si>
  <si>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</si>
  <si>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</si>
  <si>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</si>
  <si>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</si>
  <si>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</si>
  <si>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</si>
  <si>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</si>
  <si>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</si>
  <si>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</si>
  <si>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</si>
  <si>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</si>
  <si>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</si>
  <si>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</si>
  <si>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</si>
  <si>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</si>
  <si>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</si>
  <si>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</si>
  <si>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</si>
  <si>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</si>
  <si>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</si>
  <si>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</si>
  <si>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</si>
  <si>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</si>
  <si>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</si>
  <si>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</si>
  <si>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</si>
  <si>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</si>
  <si>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</si>
  <si>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</si>
  <si>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</si>
  <si>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</si>
  <si>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</si>
  <si>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</si>
  <si>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</si>
  <si>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</si>
  <si>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</si>
  <si>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</si>
  <si>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</si>
  <si>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</si>
  <si>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</si>
  <si>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</si>
  <si>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</si>
  <si>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</si>
  <si>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</si>
  <si>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</si>
  <si>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</si>
  <si>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</si>
  <si>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</si>
  <si>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</si>
  <si>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</si>
  <si>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</si>
  <si>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</si>
  <si>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</si>
  <si>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</si>
  <si>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</si>
  <si>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</si>
  <si>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</si>
  <si>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</si>
  <si>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</si>
  <si>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</si>
  <si>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</si>
  <si>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</si>
  <si>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</si>
  <si>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</si>
  <si>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</si>
  <si>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</si>
  <si>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</si>
  <si>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</si>
  <si>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</si>
  <si>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</si>
  <si>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</si>
  <si>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</si>
  <si>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</si>
  <si>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</si>
  <si>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</si>
  <si>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</si>
  <si>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</si>
  <si>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</si>
  <si>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</si>
  <si>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</si>
  <si>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</si>
  <si>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</si>
  <si>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</si>
  <si>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</si>
  <si>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</si>
  <si>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</si>
  <si>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</si>
  <si>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</si>
  <si>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</si>
  <si>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</si>
  <si>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</si>
  <si>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</si>
  <si>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</si>
  <si>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</si>
  <si>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</si>
  <si>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</si>
  <si>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</si>
  <si>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</si>
  <si>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</si>
  <si>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</si>
  <si>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</si>
  <si>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</si>
  <si>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</si>
  <si>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</si>
  <si>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</si>
  <si>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</si>
  <si>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</si>
  <si>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</si>
  <si>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</si>
  <si>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</si>
  <si>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</si>
  <si>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</si>
  <si>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</si>
  <si>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</si>
  <si>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</si>
  <si>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</si>
  <si>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</si>
  <si>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</si>
  <si>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</si>
  <si>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</si>
  <si>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</si>
  <si>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</si>
  <si>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</si>
  <si>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</si>
  <si>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</si>
  <si>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</si>
  <si>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</si>
  <si>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</si>
  <si>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</si>
  <si>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</si>
  <si>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</si>
  <si>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</si>
  <si>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</si>
  <si>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</si>
  <si>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</si>
  <si>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</si>
  <si>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</si>
  <si>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</si>
  <si>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</si>
  <si>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</si>
  <si>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</si>
  <si>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</si>
  <si>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</si>
  <si>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</si>
  <si>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</si>
  <si>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</si>
  <si>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</si>
  <si>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</si>
  <si>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</si>
  <si>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</si>
  <si>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</si>
  <si>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</si>
  <si>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</si>
  <si>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</si>
  <si>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</si>
  <si>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</si>
  <si>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</si>
  <si>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</si>
  <si>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</si>
  <si>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</si>
  <si>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</si>
  <si>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</si>
  <si>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</si>
  <si>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</si>
  <si>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</si>
  <si>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</si>
  <si>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</si>
  <si>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</si>
  <si>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</si>
  <si>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</si>
  <si>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</si>
  <si>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</si>
  <si>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</si>
  <si>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</si>
  <si>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</si>
  <si>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</si>
  <si>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</si>
  <si>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</si>
  <si>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</si>
  <si>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</si>
  <si>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</si>
  <si>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</si>
  <si>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</si>
  <si>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</si>
  <si>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</si>
  <si>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</si>
  <si>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</si>
  <si>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</si>
  <si>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</si>
  <si>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</si>
  <si>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</si>
  <si>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</si>
  <si>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</si>
  <si>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</si>
  <si>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</si>
  <si>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</si>
  <si>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</si>
  <si>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</si>
  <si>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</si>
  <si>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</si>
  <si>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</si>
  <si>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</si>
  <si>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</si>
  <si>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</si>
  <si>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</si>
  <si>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</si>
  <si>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</si>
  <si>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</si>
  <si>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</si>
  <si>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</si>
  <si>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</si>
  <si>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</si>
  <si>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</si>
  <si>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</si>
  <si>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</si>
  <si>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</si>
  <si>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</si>
  <si>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</si>
  <si>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</si>
  <si>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</si>
  <si>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</si>
  <si>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</si>
  <si>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</si>
  <si>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</si>
  <si>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</si>
  <si>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</si>
  <si>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</si>
  <si>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</si>
  <si>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</si>
  <si>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</si>
  <si>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</si>
  <si>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</si>
  <si>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</si>
  <si>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</si>
  <si>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</si>
  <si>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</si>
  <si>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</si>
  <si>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</si>
  <si>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</si>
  <si>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</si>
  <si>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</si>
  <si>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</si>
  <si>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</si>
  <si>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</si>
  <si>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</si>
  <si>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</si>
  <si>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</si>
  <si>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</si>
  <si>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</si>
  <si>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</si>
  <si>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</si>
  <si>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</si>
  <si>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</si>
  <si>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</si>
  <si>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</si>
  <si>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</si>
  <si>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</si>
  <si>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</si>
  <si>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</si>
  <si>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</si>
  <si>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</si>
  <si>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</si>
  <si>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</si>
  <si>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</si>
  <si>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</si>
  <si>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</si>
  <si>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</si>
  <si>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</si>
  <si>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</si>
  <si>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</si>
  <si>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</si>
  <si>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</si>
  <si>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</si>
  <si>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</si>
  <si>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</si>
  <si>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</si>
  <si>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</si>
  <si>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</si>
  <si>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</si>
  <si>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</si>
  <si>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</si>
  <si>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</si>
  <si>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</si>
  <si>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</si>
  <si>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</si>
  <si>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</si>
  <si>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</si>
  <si>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</si>
  <si>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</si>
  <si>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</si>
  <si>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</si>
  <si>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</si>
  <si>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</si>
  <si>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</si>
  <si>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</si>
  <si>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</si>
  <si>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</si>
  <si>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</si>
  <si>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</si>
  <si>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</si>
  <si>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</si>
  <si>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</si>
  <si>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</si>
  <si>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</si>
  <si>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</si>
  <si>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</si>
  <si>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</si>
  <si>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</si>
  <si>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</si>
  <si>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</si>
  <si>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</si>
  <si>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</si>
  <si>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</si>
  <si>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</si>
  <si>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</si>
  <si>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</si>
  <si>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</si>
  <si>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</si>
  <si>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</si>
  <si>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</si>
  <si>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</si>
  <si>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</si>
  <si>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</si>
  <si>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</si>
  <si>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</si>
  <si>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</si>
  <si>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</si>
  <si>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</si>
  <si>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</si>
  <si>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</si>
  <si>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</si>
  <si>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</si>
  <si>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</si>
  <si>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</si>
  <si>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</si>
  <si>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</si>
  <si>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</si>
  <si>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</si>
  <si>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</si>
  <si>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</si>
  <si>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</si>
  <si>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</si>
  <si>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</si>
  <si>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</si>
  <si>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</si>
  <si>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</si>
  <si>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</si>
  <si>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</si>
  <si>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</si>
  <si>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</si>
  <si>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</si>
  <si>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</si>
  <si>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</si>
  <si>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</si>
  <si>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</si>
  <si>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</si>
  <si>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</si>
  <si>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</si>
  <si>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</si>
  <si>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</si>
  <si>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</si>
  <si>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</si>
  <si>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</si>
  <si>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</si>
  <si>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</si>
  <si>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</si>
  <si>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</si>
  <si>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</si>
  <si>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</si>
  <si>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</si>
  <si>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</si>
  <si>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</si>
  <si>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</si>
  <si>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</si>
  <si>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</si>
  <si>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</si>
  <si>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</si>
  <si>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</si>
  <si>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</si>
  <si>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</si>
  <si>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</si>
  <si>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</si>
  <si>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</si>
  <si>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</si>
  <si>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</si>
  <si>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</si>
  <si>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</si>
  <si>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</si>
  <si>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</si>
  <si>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</si>
  <si>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</si>
  <si>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</si>
  <si>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</si>
  <si>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</si>
  <si>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</si>
  <si>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</si>
  <si>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</si>
  <si>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</si>
  <si>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</si>
  <si>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</si>
  <si>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</si>
  <si>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</si>
  <si>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</si>
  <si>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</si>
  <si>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</si>
  <si>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</si>
  <si>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</si>
  <si>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</si>
  <si>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</si>
  <si>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</si>
  <si>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</si>
  <si>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</si>
  <si>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</si>
  <si>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</si>
  <si>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</si>
  <si>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</si>
  <si>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</si>
  <si>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</si>
  <si>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</si>
  <si>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</si>
  <si>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</si>
  <si>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</si>
  <si>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</si>
  <si>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</si>
  <si>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</si>
  <si>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</si>
  <si>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</si>
  <si>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</si>
  <si>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</si>
  <si>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</si>
  <si>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</si>
  <si>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</si>
  <si>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</si>
  <si>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</si>
  <si>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</si>
  <si>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</si>
  <si>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</si>
  <si>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</si>
  <si>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</si>
  <si>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</si>
  <si>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</si>
  <si>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</si>
  <si>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</si>
  <si>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</si>
  <si>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</si>
  <si>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</si>
  <si>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</si>
  <si>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</si>
  <si>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</si>
  <si>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</si>
  <si>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</si>
  <si>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</si>
  <si>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</si>
  <si>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</si>
  <si>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</si>
  <si>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</si>
  <si>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</si>
  <si>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</si>
  <si>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</si>
  <si>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</si>
  <si>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</si>
  <si>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</si>
  <si>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</si>
  <si>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</si>
  <si>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</si>
  <si>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</si>
  <si>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</si>
  <si>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</si>
  <si>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</si>
  <si>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</si>
  <si>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</si>
  <si>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</si>
  <si>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</si>
  <si>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</si>
  <si>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</si>
  <si>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</si>
  <si>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</si>
  <si>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</si>
  <si>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</si>
  <si>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</si>
  <si>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</si>
  <si>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</si>
  <si>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</si>
  <si>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</si>
  <si>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</si>
  <si>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</si>
  <si>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</si>
  <si>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</si>
  <si>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</si>
  <si>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</si>
  <si>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</si>
  <si>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</si>
  <si>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</si>
  <si>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</si>
  <si>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</si>
  <si>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</si>
  <si>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</si>
  <si>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</si>
  <si>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</si>
  <si>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</si>
  <si>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</si>
  <si>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</si>
  <si>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</si>
  <si>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</si>
  <si>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</si>
  <si>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</si>
  <si>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</si>
  <si>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</si>
  <si>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</si>
  <si>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</si>
  <si>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</si>
  <si>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</si>
  <si>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</si>
  <si>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</si>
  <si>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</si>
  <si>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</si>
  <si>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</si>
  <si>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</si>
  <si>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</si>
  <si>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</si>
  <si>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</si>
  <si>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</si>
  <si>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</si>
  <si>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</si>
  <si>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</si>
  <si>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</si>
  <si>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</si>
  <si>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</si>
  <si>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</si>
  <si>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</si>
  <si>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</si>
  <si>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</si>
  <si>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</si>
  <si>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</si>
  <si>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</si>
  <si>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</si>
  <si>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</si>
  <si>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</si>
  <si>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</si>
  <si>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</si>
  <si>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</si>
  <si>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</si>
  <si>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</si>
  <si>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</si>
  <si>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</si>
  <si>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</si>
  <si>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</si>
  <si>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</si>
  <si>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</si>
  <si>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</si>
  <si>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</si>
  <si>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</si>
  <si>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</si>
  <si>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</si>
  <si>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</si>
  <si>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</si>
  <si>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</si>
  <si>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</si>
  <si>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</si>
  <si>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</si>
  <si>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</si>
  <si>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</si>
  <si>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</si>
  <si>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</si>
  <si>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</si>
  <si>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</si>
  <si>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</si>
  <si>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</si>
  <si>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</si>
  <si>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</si>
  <si>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</si>
  <si>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</si>
  <si>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</si>
  <si>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</si>
  <si>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</si>
  <si>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</si>
  <si>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</si>
  <si>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</si>
  <si>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</si>
  <si>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</si>
  <si>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</si>
  <si>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</si>
  <si>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</si>
  <si>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</si>
  <si>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</si>
  <si>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</si>
  <si>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</si>
  <si>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</si>
  <si>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</si>
  <si>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</si>
  <si>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</si>
  <si>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</si>
  <si>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</si>
  <si>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</si>
  <si>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</si>
  <si>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</si>
  <si>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</si>
  <si>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</si>
  <si>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</si>
  <si>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</si>
  <si>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</si>
  <si>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</si>
  <si>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</si>
  <si>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</si>
  <si>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</si>
  <si>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</si>
  <si>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</si>
  <si>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</si>
  <si>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</si>
  <si>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</si>
  <si>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</si>
  <si>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</si>
  <si>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</si>
  <si>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</si>
  <si>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</si>
  <si>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</si>
  <si>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</si>
  <si>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</si>
  <si>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</si>
  <si>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</si>
  <si>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</si>
  <si>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</si>
  <si>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</si>
  <si>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</si>
  <si>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</si>
  <si>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</si>
  <si>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</si>
  <si>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</si>
  <si>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</si>
  <si>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</si>
  <si>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</si>
  <si>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</si>
  <si>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</si>
  <si>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</si>
  <si>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</si>
  <si>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</si>
  <si>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</si>
  <si>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</si>
  <si>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</si>
  <si>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</si>
  <si>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</si>
  <si>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</si>
  <si>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</si>
  <si>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</si>
  <si>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</si>
  <si>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</si>
  <si>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</si>
  <si>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</si>
  <si>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</si>
  <si>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</si>
  <si>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</si>
  <si>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</si>
  <si>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</si>
  <si>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</si>
  <si>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</si>
  <si>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</si>
  <si>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</si>
  <si>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</si>
  <si>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</si>
  <si>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</si>
  <si>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</si>
  <si>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</si>
  <si>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</si>
  <si>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</si>
  <si>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</si>
  <si>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</si>
  <si>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</si>
  <si>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</si>
  <si>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</si>
  <si>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</si>
  <si>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</si>
  <si>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</si>
  <si>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</si>
  <si>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</si>
  <si>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</si>
  <si>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</si>
  <si>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</si>
  <si>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</si>
  <si>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</si>
  <si>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</si>
  <si>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</si>
  <si>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</si>
  <si>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</si>
  <si>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</si>
  <si>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</si>
  <si>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</si>
  <si>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</si>
  <si>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</si>
  <si>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</si>
  <si>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</si>
  <si>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</si>
  <si>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</si>
  <si>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</si>
  <si>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</si>
  <si>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</si>
  <si>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</si>
  <si>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</si>
  <si>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</si>
  <si>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</si>
  <si>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</si>
  <si>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</si>
  <si>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</si>
  <si>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</si>
  <si>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</si>
  <si>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</si>
  <si>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</si>
  <si>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</si>
  <si>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</si>
  <si>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</si>
  <si>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</si>
  <si>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</si>
  <si>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</si>
  <si>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</si>
  <si>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</si>
  <si>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</si>
  <si>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</si>
  <si>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</si>
  <si>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</si>
  <si>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</si>
  <si>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</si>
  <si>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</si>
  <si>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</si>
  <si>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</si>
  <si>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</si>
  <si>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</si>
  <si>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</si>
  <si>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</si>
  <si>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</si>
  <si>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</si>
  <si>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</si>
  <si>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</si>
  <si>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</si>
  <si>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</si>
  <si>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</si>
  <si>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</si>
  <si>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</si>
  <si>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</si>
  <si>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</si>
  <si>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</si>
  <si>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</si>
  <si>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</si>
  <si>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</si>
  <si>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</si>
  <si>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</si>
  <si>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</si>
  <si>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</si>
  <si>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</si>
  <si>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</si>
  <si>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</si>
  <si>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</si>
  <si>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</si>
  <si>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</si>
  <si>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</si>
  <si>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</si>
  <si>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</si>
  <si>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</si>
  <si>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</si>
  <si>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</si>
  <si>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</si>
  <si>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</si>
  <si>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</si>
  <si>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</si>
  <si>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</si>
  <si>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</si>
  <si>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</si>
  <si>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</si>
  <si>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</si>
  <si>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</si>
  <si>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</si>
  <si>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</si>
  <si>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</si>
  <si>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</si>
  <si>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</si>
  <si>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</si>
  <si>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</si>
  <si>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</si>
  <si>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</si>
  <si>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</si>
  <si>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</si>
  <si>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</si>
  <si>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</si>
  <si>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</si>
  <si>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</si>
  <si>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</si>
  <si>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</si>
  <si>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</si>
  <si>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</si>
  <si>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</si>
  <si>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</si>
  <si>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</si>
  <si>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</si>
  <si>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</si>
  <si>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</si>
  <si>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</si>
  <si>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</si>
  <si>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</si>
  <si>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</si>
  <si>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</si>
  <si>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</si>
  <si>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</si>
  <si>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</si>
  <si>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</si>
  <si>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</si>
  <si>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</si>
  <si>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</si>
  <si>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</si>
  <si>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</si>
  <si>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</si>
  <si>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</si>
  <si>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</si>
  <si>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</si>
  <si>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</si>
  <si>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</si>
  <si>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</si>
  <si>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</si>
  <si>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</si>
  <si>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</si>
  <si>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</si>
  <si>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</si>
  <si>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</si>
  <si>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</si>
  <si>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</si>
  <si>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</si>
  <si>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</si>
  <si>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</si>
  <si>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</si>
  <si>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</si>
  <si>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</si>
  <si>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</si>
  <si>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</si>
  <si>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</si>
  <si>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</si>
  <si>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</si>
  <si>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</si>
  <si>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</si>
  <si>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</si>
  <si>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</si>
  <si>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</si>
  <si>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</si>
  <si>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</si>
  <si>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</si>
  <si>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</si>
  <si>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</si>
  <si>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</si>
  <si>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</si>
  <si>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</si>
  <si>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</si>
  <si>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</si>
  <si>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</si>
  <si>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</si>
  <si>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</si>
  <si>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</si>
  <si>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</si>
  <si>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</si>
  <si>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</si>
  <si>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</si>
  <si>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</si>
  <si>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</si>
  <si>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</si>
  <si>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</si>
  <si>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</si>
  <si>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</si>
  <si>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</si>
  <si>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</si>
  <si>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</si>
  <si>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</si>
  <si>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</si>
  <si>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</si>
  <si>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</si>
  <si>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</si>
  <si>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</si>
  <si>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</si>
  <si>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</si>
  <si>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</si>
  <si>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</si>
  <si>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</si>
  <si>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</si>
  <si>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</si>
  <si>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</si>
  <si>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</si>
  <si>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</si>
  <si>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</si>
  <si>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</si>
  <si>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</si>
  <si>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</si>
  <si>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</si>
  <si>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</si>
  <si>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</si>
  <si>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</si>
  <si>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</si>
  <si>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</si>
  <si>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</si>
  <si>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</si>
  <si>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</si>
  <si>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</si>
  <si>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</si>
  <si>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</si>
  <si>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</si>
  <si>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</si>
  <si>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</si>
  <si>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</si>
  <si>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</si>
  <si>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</si>
  <si>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</si>
  <si>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</si>
  <si>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</si>
  <si>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</si>
  <si>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</si>
  <si>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</si>
  <si>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</si>
  <si>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</si>
  <si>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</si>
  <si>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</si>
  <si>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</si>
  <si>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</si>
  <si>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</si>
  <si>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</si>
  <si>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</si>
  <si>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</si>
  <si>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</si>
  <si>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</si>
  <si>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</si>
  <si>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</si>
  <si>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</si>
  <si>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</si>
  <si>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</si>
  <si>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</si>
  <si>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</si>
  <si>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</si>
  <si>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</si>
  <si>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</si>
  <si>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</si>
  <si>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</si>
  <si>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</si>
  <si>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</si>
  <si>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</si>
  <si>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</si>
  <si>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</si>
  <si>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</si>
  <si>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</si>
  <si>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</si>
  <si>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</si>
  <si>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</si>
  <si>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</si>
  <si>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</si>
  <si>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</si>
  <si>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</si>
  <si>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</si>
  <si>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</si>
  <si>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</si>
  <si>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</si>
  <si>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</si>
  <si>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</si>
  <si>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</si>
  <si>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</si>
  <si>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</si>
  <si>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</si>
  <si>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</si>
  <si>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</si>
  <si>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</si>
  <si>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</si>
  <si>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</si>
  <si>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</si>
  <si>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</si>
  <si>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</si>
  <si>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</si>
  <si>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</si>
  <si>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</si>
  <si>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</si>
  <si>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</si>
  <si>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</si>
  <si>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</si>
  <si>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</si>
  <si>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</si>
  <si>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</si>
  <si>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</si>
  <si>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</si>
  <si>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</si>
  <si>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</si>
  <si>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</si>
  <si>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</si>
  <si>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</si>
  <si>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</si>
  <si>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</si>
  <si>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</si>
  <si>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</si>
  <si>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</si>
  <si>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</si>
  <si>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</si>
  <si>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</si>
  <si>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</si>
  <si>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</si>
  <si>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</si>
  <si>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</si>
  <si>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</si>
  <si>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</si>
  <si>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</si>
  <si>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</si>
  <si>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</si>
  <si>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</si>
  <si>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</si>
  <si>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</si>
  <si>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</si>
  <si>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</si>
  <si>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</si>
  <si>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</si>
  <si>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</si>
  <si>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</si>
  <si>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</si>
  <si>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</si>
  <si>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</si>
  <si>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</si>
  <si>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</si>
  <si>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</si>
  <si>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</si>
  <si>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</si>
  <si>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</si>
  <si>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</si>
  <si>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</si>
  <si>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</si>
  <si>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</si>
  <si>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</si>
  <si>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</si>
  <si>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</si>
  <si>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</si>
  <si>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</si>
  <si>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</si>
  <si>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</si>
  <si>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</si>
  <si>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</si>
  <si>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</si>
  <si>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</si>
  <si>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</si>
  <si>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</si>
  <si>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</si>
  <si>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</si>
  <si>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</si>
  <si>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</si>
  <si>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</si>
  <si>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</si>
  <si>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</si>
  <si>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</si>
  <si>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</si>
  <si>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</si>
  <si>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</si>
  <si>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</si>
  <si>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</si>
  <si>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</si>
  <si>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</si>
  <si>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</si>
  <si>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</si>
  <si>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</si>
  <si>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</si>
  <si>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</si>
  <si>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</si>
  <si>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</si>
  <si>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</si>
  <si>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</si>
  <si>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</si>
  <si>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</si>
  <si>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</si>
  <si>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</si>
  <si>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</si>
  <si>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</si>
  <si>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</si>
  <si>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</si>
  <si>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</si>
  <si>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</si>
  <si>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</si>
  <si>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</si>
  <si>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</si>
  <si>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</si>
  <si>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</si>
  <si>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</si>
  <si>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</si>
  <si>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</si>
  <si>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</si>
  <si>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</si>
  <si>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</si>
  <si>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</si>
  <si>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</si>
  <si>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</si>
  <si>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</si>
  <si>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</si>
  <si>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</si>
  <si>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</si>
  <si>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</si>
  <si>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</si>
  <si>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</si>
  <si>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</si>
  <si>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</si>
  <si>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</si>
  <si>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</si>
  <si>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</si>
  <si>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</si>
  <si>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</si>
  <si>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</si>
  <si>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</si>
  <si>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</si>
  <si>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</si>
  <si>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</si>
  <si>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</si>
  <si>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</si>
  <si>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</si>
  <si>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</si>
  <si>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</si>
  <si>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</si>
  <si>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</si>
  <si>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</si>
  <si>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</si>
  <si>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</si>
  <si>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</si>
  <si>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</si>
  <si>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</si>
  <si>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</si>
  <si>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</si>
  <si>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</si>
  <si>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</si>
  <si>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</si>
  <si>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</si>
  <si>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</si>
  <si>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</si>
  <si>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</si>
  <si>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</si>
  <si>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</si>
  <si>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</si>
  <si>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</si>
  <si>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</si>
  <si>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</si>
  <si>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</si>
  <si>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</si>
  <si>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</si>
  <si>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</si>
  <si>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</si>
  <si>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</si>
  <si>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</si>
  <si>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</si>
  <si>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</si>
  <si>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</si>
  <si>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</si>
  <si>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</si>
  <si>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</si>
  <si>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</si>
  <si>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</si>
  <si>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</si>
  <si>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</si>
  <si>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</si>
  <si>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</si>
  <si>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</si>
  <si>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</si>
  <si>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</si>
  <si>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</si>
  <si>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</si>
  <si>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</si>
  <si>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</si>
  <si>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</si>
  <si>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</si>
  <si>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</si>
  <si>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</si>
  <si>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</si>
  <si>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</si>
  <si>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</si>
  <si>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</si>
  <si>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</si>
  <si>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</si>
  <si>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</si>
  <si>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</si>
  <si>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</si>
  <si>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</si>
  <si>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</si>
  <si>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</si>
  <si>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</si>
  <si>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</si>
  <si>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</si>
  <si>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</si>
  <si>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</si>
  <si>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</si>
  <si>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</si>
  <si>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</si>
  <si>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</si>
  <si>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</si>
  <si>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</si>
  <si>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</si>
  <si>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</si>
  <si>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</si>
  <si>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</si>
  <si>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</si>
  <si>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</si>
  <si>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</si>
  <si>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</si>
  <si>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</si>
  <si>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</si>
  <si>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</si>
  <si>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</si>
  <si>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</si>
  <si>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</si>
  <si>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</si>
  <si>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</si>
  <si>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</si>
  <si>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</si>
  <si>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</si>
  <si>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</si>
  <si>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</si>
  <si>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</si>
  <si>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</si>
  <si>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</si>
  <si>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</si>
  <si>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</si>
  <si>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</si>
  <si>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</si>
  <si>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</si>
  <si>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</si>
  <si>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</si>
  <si>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</si>
  <si>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</si>
  <si>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</si>
  <si>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</si>
  <si>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</si>
  <si>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</si>
  <si>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</si>
  <si>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</si>
  <si>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</si>
  <si>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</si>
  <si>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</si>
  <si>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</si>
  <si>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</si>
  <si>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</si>
  <si>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</si>
  <si>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</si>
  <si>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</si>
  <si>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</si>
  <si>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</si>
  <si>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</si>
  <si>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</si>
  <si>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</si>
  <si>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</si>
  <si>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</si>
  <si>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</si>
  <si>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</si>
  <si>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</si>
  <si>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</si>
  <si>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</si>
  <si>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</si>
  <si>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</si>
  <si>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</si>
  <si>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</si>
  <si>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</si>
  <si>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</si>
  <si>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</si>
  <si>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</si>
  <si>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</si>
  <si>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</si>
  <si>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</si>
  <si>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</si>
  <si>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</si>
  <si>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</si>
  <si>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</si>
  <si>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</si>
  <si>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</si>
  <si>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</si>
  <si>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</si>
  <si>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</si>
  <si>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</si>
  <si>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</si>
  <si>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</si>
  <si>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</si>
  <si>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</si>
  <si>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</si>
  <si>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</si>
  <si>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</si>
  <si>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</si>
  <si>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</si>
  <si>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</si>
  <si>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</si>
  <si>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</si>
  <si>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</si>
  <si>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</si>
  <si>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</si>
  <si>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</si>
  <si>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</si>
  <si>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</si>
  <si>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</si>
  <si>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</si>
  <si>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</si>
  <si>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</si>
  <si>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</si>
  <si>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</si>
  <si>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</si>
  <si>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</si>
  <si>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</si>
  <si>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</si>
  <si>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</si>
  <si>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</si>
  <si>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</si>
  <si>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</si>
  <si>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</si>
  <si>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</si>
  <si>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</si>
  <si>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</si>
  <si>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</si>
  <si>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</si>
  <si>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</si>
  <si>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</si>
  <si>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</si>
  <si>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</si>
  <si>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</si>
  <si>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</si>
  <si>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</si>
  <si>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</si>
  <si>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</si>
  <si>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</si>
  <si>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</si>
  <si>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</si>
  <si>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</si>
  <si>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</si>
  <si>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</si>
  <si>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</si>
  <si>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</si>
  <si>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</si>
  <si>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</si>
  <si>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</si>
  <si>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</si>
  <si>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</si>
  <si>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</si>
  <si>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</si>
  <si>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</si>
  <si>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</si>
  <si>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</si>
  <si>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</si>
  <si>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</si>
  <si>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</si>
  <si>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</si>
  <si>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</si>
  <si>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</si>
  <si>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</si>
  <si>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</si>
  <si>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</si>
  <si>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</si>
  <si>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</si>
  <si>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</si>
  <si>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</si>
  <si>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</si>
  <si>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</si>
  <si>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</si>
  <si>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</si>
  <si>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</si>
  <si>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</si>
  <si>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</si>
  <si>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</si>
  <si>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</si>
  <si>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</si>
  <si>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</si>
  <si>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</si>
  <si>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</si>
  <si>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</si>
  <si>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</si>
  <si>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</si>
  <si>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</si>
  <si>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</si>
  <si>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</si>
  <si>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</si>
  <si>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</si>
  <si>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</si>
  <si>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</si>
  <si>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</si>
  <si>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</si>
  <si>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</si>
  <si>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</si>
  <si>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</si>
  <si>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</si>
  <si>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</si>
  <si>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</si>
  <si>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</si>
  <si>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</si>
  <si>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</si>
  <si>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</si>
  <si>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</si>
  <si>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</si>
  <si>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</si>
  <si>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</si>
  <si>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</si>
  <si>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</si>
  <si>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</si>
  <si>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</si>
  <si>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</si>
  <si>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</si>
  <si>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</si>
  <si>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</si>
  <si>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</si>
  <si>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</si>
  <si>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</si>
  <si>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</si>
  <si>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</si>
  <si>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</si>
  <si>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</si>
  <si>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</si>
  <si>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</si>
  <si>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</si>
  <si>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</si>
  <si>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</si>
  <si>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</si>
  <si>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</si>
  <si>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</si>
  <si>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</si>
  <si>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</si>
  <si>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</si>
  <si>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</si>
  <si>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</si>
  <si>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</si>
  <si>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</si>
  <si>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</si>
  <si>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</si>
  <si>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</si>
  <si>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</si>
  <si>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</si>
  <si>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</si>
  <si>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</si>
  <si>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</si>
  <si>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</si>
  <si>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</si>
  <si>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</si>
  <si>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</si>
  <si>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</si>
  <si>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</si>
  <si>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</si>
  <si>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</si>
  <si>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</si>
  <si>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</si>
  <si>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</si>
  <si>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</si>
  <si>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</si>
  <si>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</si>
  <si>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</si>
  <si>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</si>
  <si>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</si>
  <si>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</si>
  <si>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</si>
  <si>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</si>
  <si>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</si>
  <si>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</si>
  <si>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</si>
  <si>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</si>
  <si>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</si>
  <si>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</si>
  <si>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</si>
  <si>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</si>
  <si>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</si>
  <si>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</si>
  <si>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</si>
  <si>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</si>
  <si>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</si>
  <si>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</si>
  <si>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</si>
  <si>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</si>
  <si>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</si>
  <si>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</si>
  <si>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</si>
  <si>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</si>
  <si>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</si>
  <si>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</si>
  <si>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</si>
  <si>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</si>
  <si>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</si>
  <si>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</si>
  <si>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</si>
  <si>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</si>
  <si>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</si>
  <si>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</si>
  <si>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</si>
  <si>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</si>
  <si>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</si>
  <si>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</si>
  <si>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</si>
  <si>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</si>
  <si>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</si>
  <si>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</si>
  <si>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</si>
  <si>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</si>
  <si>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</si>
  <si>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</si>
  <si>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</si>
  <si>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</si>
  <si>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</si>
  <si>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</si>
  <si>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</si>
  <si>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</si>
  <si>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</si>
  <si>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</si>
  <si>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</si>
  <si>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</si>
  <si>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</si>
  <si>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</si>
  <si>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</si>
  <si>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</si>
  <si>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</si>
  <si>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</si>
  <si>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</si>
  <si>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</si>
  <si>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</si>
  <si>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</si>
  <si>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</si>
  <si>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</si>
  <si>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</si>
  <si>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</si>
  <si>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</si>
  <si>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</si>
  <si>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</si>
  <si>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</si>
  <si>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</si>
  <si>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</si>
  <si>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</si>
  <si>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</si>
  <si>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</si>
  <si>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</si>
  <si>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</si>
  <si>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</si>
  <si>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</si>
  <si>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</si>
  <si>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</si>
  <si>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</si>
  <si>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</si>
  <si>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</si>
  <si>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</si>
  <si>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</si>
  <si>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</si>
  <si>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</si>
  <si>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</si>
  <si>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</si>
  <si>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</si>
  <si>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</si>
  <si>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</si>
  <si>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</si>
  <si>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</si>
  <si>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</si>
  <si>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</si>
  <si>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</si>
  <si>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</si>
  <si>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</si>
  <si>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</si>
  <si>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</si>
  <si>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</si>
  <si>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</si>
  <si>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</si>
  <si>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</si>
  <si>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</si>
  <si>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</si>
  <si>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</si>
  <si>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</si>
  <si>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</si>
  <si>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</si>
  <si>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</si>
  <si>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</si>
  <si>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</si>
  <si>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</si>
  <si>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</si>
  <si>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</si>
  <si>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</si>
  <si>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</si>
  <si>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</si>
  <si>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</si>
  <si>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</si>
  <si>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</si>
  <si>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</si>
  <si>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</si>
  <si>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</si>
  <si>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</si>
  <si>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</si>
  <si>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</si>
  <si>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</si>
  <si>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</si>
  <si>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</si>
  <si>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</si>
  <si>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</si>
  <si>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</si>
  <si>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</si>
  <si>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</si>
  <si>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</si>
  <si>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</si>
  <si>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</si>
  <si>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</si>
  <si>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</si>
  <si>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</si>
  <si>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</si>
  <si>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</si>
  <si>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</si>
  <si>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</si>
  <si>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</si>
  <si>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</si>
  <si>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</si>
  <si>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</si>
  <si>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</si>
  <si>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</si>
  <si>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</si>
  <si>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</si>
  <si>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</si>
  <si>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</si>
  <si>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</si>
  <si>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</si>
  <si>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</si>
  <si>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</si>
  <si>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</si>
  <si>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</si>
  <si>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</si>
  <si>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</si>
  <si>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</si>
  <si>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</si>
  <si>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</si>
  <si>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</si>
  <si>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</si>
  <si>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</si>
  <si>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</si>
  <si>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</si>
  <si>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</si>
  <si>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</si>
  <si>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</si>
  <si>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</si>
  <si>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</si>
  <si>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</si>
  <si>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</si>
  <si>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</si>
  <si>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</si>
  <si>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</si>
  <si>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</si>
  <si>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</si>
  <si>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</si>
  <si>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</si>
  <si>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</si>
  <si>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</si>
  <si>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</si>
  <si>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</si>
  <si>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</si>
  <si>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</si>
  <si>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</si>
  <si>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</si>
  <si>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</si>
  <si>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</si>
  <si>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</si>
  <si>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</si>
  <si>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</si>
  <si>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</si>
  <si>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</si>
  <si>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</si>
  <si>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</si>
  <si>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</si>
  <si>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</si>
  <si>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</si>
  <si>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</si>
  <si>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</si>
  <si>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</si>
  <si>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</si>
  <si>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</si>
  <si>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</si>
  <si>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</si>
  <si>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</si>
  <si>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</si>
  <si>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</si>
  <si>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</si>
  <si>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</si>
  <si>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</si>
  <si>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</si>
  <si>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</si>
  <si>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</si>
  <si>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</si>
  <si>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</si>
  <si>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</si>
  <si>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</si>
  <si>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</si>
  <si>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</si>
  <si>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</si>
  <si>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</si>
  <si>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</si>
  <si>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</si>
  <si>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</si>
  <si>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</si>
  <si>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</si>
  <si>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</si>
  <si>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</si>
  <si>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</si>
  <si>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</si>
  <si>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</si>
  <si>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</si>
  <si>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</si>
  <si>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</si>
  <si>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</si>
  <si>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</si>
  <si>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</si>
  <si>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</si>
  <si>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</si>
  <si>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</si>
  <si>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</si>
  <si>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</si>
  <si>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</si>
  <si>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</si>
  <si>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</si>
  <si>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</si>
  <si>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</si>
  <si>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</si>
  <si>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</si>
  <si>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</si>
  <si>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</si>
  <si>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</si>
  <si>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</si>
  <si>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</si>
  <si>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</si>
  <si>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</si>
  <si>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</si>
  <si>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</si>
  <si>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</si>
  <si>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</si>
  <si>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</si>
  <si>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</si>
  <si>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</si>
  <si>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</si>
  <si>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</si>
  <si>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</si>
  <si>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</si>
  <si>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</si>
  <si>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</si>
  <si>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</si>
  <si>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</si>
  <si>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</si>
  <si>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</si>
  <si>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</si>
  <si>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</si>
  <si>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</si>
  <si>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</si>
  <si>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</si>
  <si>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</si>
  <si>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</si>
  <si>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</si>
  <si>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</si>
  <si>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</si>
  <si>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</si>
  <si>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</si>
  <si>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</si>
  <si>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</si>
  <si>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</si>
  <si>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</si>
  <si>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</si>
  <si>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</si>
  <si>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</si>
  <si>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</si>
  <si>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</si>
  <si>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</si>
  <si>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</si>
  <si>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</si>
  <si>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</si>
  <si>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</si>
  <si>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</si>
  <si>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</si>
  <si>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</si>
  <si>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</si>
  <si>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</si>
  <si>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</si>
  <si>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</si>
  <si>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</si>
  <si>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</si>
  <si>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</si>
  <si>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</si>
  <si>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</si>
  <si>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</si>
  <si>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</si>
  <si>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</si>
  <si>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</si>
  <si>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</si>
  <si>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</si>
  <si>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</si>
  <si>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</si>
  <si>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</si>
  <si>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</si>
  <si>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</si>
  <si>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</si>
  <si>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</si>
  <si>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</si>
  <si>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</si>
  <si>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</si>
  <si>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</si>
  <si>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</si>
  <si>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</si>
  <si>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</si>
  <si>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</si>
  <si>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</si>
  <si>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</si>
  <si>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</si>
  <si>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</si>
  <si>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</si>
  <si>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</si>
  <si>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</si>
  <si>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</si>
  <si>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</si>
  <si>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</si>
  <si>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</si>
  <si>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</si>
  <si>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</si>
  <si>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</si>
  <si>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</si>
  <si>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</si>
  <si>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</si>
  <si>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</si>
  <si>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</si>
  <si>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</si>
  <si>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</si>
  <si>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</si>
  <si>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</si>
  <si>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</si>
  <si>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</si>
  <si>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</si>
  <si>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</si>
  <si>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</si>
  <si>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</si>
  <si>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</si>
  <si>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</si>
  <si>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</si>
  <si>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</si>
  <si>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</si>
  <si>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</si>
  <si>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</si>
  <si>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</si>
  <si>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</si>
  <si>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</si>
  <si>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</si>
  <si>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</si>
  <si>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</si>
  <si>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</si>
  <si>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</si>
  <si>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</si>
  <si>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</si>
  <si>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</si>
  <si>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</si>
  <si>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</si>
  <si>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</si>
  <si>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</si>
  <si>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</si>
  <si>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</si>
  <si>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</si>
  <si>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</si>
  <si>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</si>
  <si>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</si>
  <si>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</si>
  <si>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</si>
  <si>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</si>
  <si>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</si>
  <si>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</si>
  <si>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</si>
  <si>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</si>
  <si>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</si>
  <si>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</si>
  <si>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</si>
  <si>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</si>
  <si>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</si>
  <si>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</si>
  <si>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</si>
  <si>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</si>
  <si>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</si>
  <si>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</si>
  <si>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</si>
  <si>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</si>
  <si>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</si>
  <si>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</si>
  <si>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</si>
  <si>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</si>
  <si>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</si>
  <si>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</si>
  <si>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</si>
  <si>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</si>
  <si>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</si>
  <si>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</si>
  <si>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</si>
  <si>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</si>
  <si>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</si>
  <si>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</si>
  <si>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</si>
  <si>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</si>
  <si>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</si>
  <si>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</si>
  <si>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</si>
  <si>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</si>
  <si>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</si>
  <si>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</si>
  <si>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</si>
  <si>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</si>
  <si>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</si>
  <si>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</si>
  <si>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</si>
  <si>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</si>
  <si>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</si>
  <si>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</si>
  <si>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</si>
  <si>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</si>
  <si>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</si>
  <si>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</si>
  <si>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</si>
  <si>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</si>
  <si>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</si>
  <si>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</si>
  <si>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</si>
  <si>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</si>
  <si>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</si>
  <si>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</si>
  <si>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</si>
  <si>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</si>
  <si>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</si>
  <si>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</si>
  <si>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</si>
  <si>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</si>
  <si>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</si>
  <si>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</si>
  <si>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</si>
  <si>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</si>
  <si>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</si>
  <si>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</si>
  <si>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</si>
  <si>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</si>
  <si>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</si>
  <si>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</si>
  <si>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</si>
  <si>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</si>
  <si>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</si>
  <si>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</si>
  <si>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</si>
  <si>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</si>
  <si>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</si>
  <si>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</si>
  <si>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</si>
  <si>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</si>
  <si>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</si>
  <si>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</si>
  <si>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</si>
  <si>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</si>
  <si>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</si>
  <si>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</si>
  <si>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</si>
  <si>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</si>
  <si>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</si>
  <si>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</si>
  <si>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</si>
  <si>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</si>
  <si>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</si>
  <si>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</si>
  <si>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</si>
  <si>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</si>
  <si>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</si>
  <si>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</si>
  <si>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</si>
  <si>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</si>
  <si>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</si>
  <si>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</si>
  <si>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</si>
  <si>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</si>
  <si>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</si>
  <si>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</si>
  <si>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</si>
  <si>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</si>
  <si>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</si>
  <si>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</si>
  <si>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</si>
  <si>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</si>
  <si>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</si>
  <si>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</si>
  <si>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</si>
  <si>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</si>
  <si>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</si>
  <si>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</si>
  <si>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</si>
  <si>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</si>
  <si>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</si>
  <si>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</si>
  <si>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</si>
  <si>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</si>
  <si>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</si>
  <si>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</si>
  <si>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</si>
  <si>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</si>
  <si>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</si>
  <si>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</si>
  <si>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</si>
  <si>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</si>
  <si>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</si>
  <si>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</si>
  <si>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</si>
  <si>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</si>
  <si>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</si>
  <si>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</si>
  <si>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</si>
  <si>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</si>
  <si>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</si>
  <si>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</si>
  <si>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</si>
  <si>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</si>
  <si>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</si>
  <si>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</si>
  <si>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</si>
  <si>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</si>
  <si>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</si>
  <si>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</si>
  <si>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</si>
  <si>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</si>
  <si>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</si>
  <si>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</si>
  <si>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</si>
  <si>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</si>
  <si>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</si>
  <si>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</si>
  <si>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</si>
  <si>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</si>
  <si>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</si>
  <si>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</si>
  <si>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</si>
  <si>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</si>
  <si>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</si>
  <si>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</si>
  <si>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</si>
  <si>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</si>
  <si>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</si>
  <si>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</si>
  <si>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</si>
  <si>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</si>
  <si>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</si>
  <si>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</si>
  <si>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</si>
  <si>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</si>
  <si>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</si>
  <si>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</si>
  <si>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</si>
  <si>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</si>
  <si>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</si>
  <si>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</si>
  <si>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</si>
  <si>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</si>
  <si>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</si>
  <si>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</si>
  <si>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</si>
  <si>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</si>
  <si>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</si>
  <si>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</si>
  <si>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</si>
  <si>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</si>
  <si>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</si>
  <si>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</si>
  <si>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</si>
  <si>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</si>
  <si>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</si>
  <si>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</si>
  <si>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</si>
  <si>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</si>
  <si>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</si>
  <si>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</si>
  <si>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</si>
  <si>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</si>
  <si>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</si>
  <si>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</si>
  <si>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</si>
  <si>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</si>
  <si>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</si>
  <si>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</si>
  <si>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</si>
  <si>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</si>
  <si>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</si>
  <si>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</si>
  <si>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</si>
  <si>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</si>
  <si>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</si>
  <si>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</si>
  <si>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</si>
  <si>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</si>
  <si>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</si>
  <si>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</si>
  <si>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</si>
  <si>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</si>
  <si>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</si>
  <si>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</si>
  <si>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</si>
  <si>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</si>
  <si>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</si>
  <si>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</si>
  <si>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</si>
  <si>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</si>
  <si>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</si>
  <si>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</si>
  <si>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</si>
  <si>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</si>
  <si>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</si>
  <si>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</si>
  <si>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</si>
  <si>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</si>
  <si>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</si>
  <si>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</si>
  <si>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</si>
  <si>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</si>
  <si>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</si>
  <si>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</si>
  <si>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</si>
  <si>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</si>
  <si>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</si>
  <si>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</si>
  <si>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</si>
  <si>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</si>
  <si>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</si>
  <si>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</si>
  <si>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</si>
  <si>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</si>
  <si>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</si>
  <si>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</si>
  <si>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</si>
  <si>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</si>
  <si>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</si>
  <si>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</si>
  <si>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</si>
  <si>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</si>
  <si>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</si>
  <si>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</si>
  <si>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</si>
  <si>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</si>
  <si>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</si>
  <si>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</si>
  <si>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</si>
  <si>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</si>
  <si>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</si>
  <si>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</si>
  <si>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</si>
  <si>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</si>
  <si>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</si>
  <si>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</si>
  <si>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</si>
  <si>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</si>
  <si>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</si>
  <si>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</si>
  <si>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</si>
  <si>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</si>
  <si>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</si>
  <si>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</si>
  <si>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</si>
  <si>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</si>
  <si>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</si>
  <si>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</si>
  <si>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</si>
  <si>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</si>
  <si>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</si>
  <si>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</si>
  <si>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</si>
  <si>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</si>
  <si>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</si>
  <si>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</si>
  <si>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</si>
  <si>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</si>
  <si>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</si>
  <si>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</si>
  <si>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</si>
  <si>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</si>
  <si>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</si>
  <si>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</si>
  <si>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</si>
  <si>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</si>
  <si>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</si>
  <si>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</si>
  <si>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</si>
  <si>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</si>
  <si>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</si>
  <si>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</si>
  <si>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</si>
  <si>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</si>
  <si>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</si>
  <si>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</si>
  <si>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</si>
  <si>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</si>
  <si>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</si>
  <si>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</si>
  <si>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</si>
  <si>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</si>
  <si>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</si>
  <si>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</si>
  <si>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</si>
  <si>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</si>
  <si>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</si>
  <si>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</si>
  <si>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</si>
  <si>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</si>
  <si>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</si>
  <si>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</si>
  <si>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</si>
  <si>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</si>
  <si>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</si>
  <si>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</si>
  <si>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</si>
  <si>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</si>
  <si>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</si>
  <si>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</si>
  <si>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</si>
  <si>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</si>
  <si>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</si>
  <si>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</si>
  <si>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</si>
  <si>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</si>
  <si>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</si>
  <si>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</si>
  <si>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</si>
  <si>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</si>
  <si>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</si>
  <si>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</si>
  <si>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</si>
  <si>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</si>
  <si>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</si>
  <si>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</si>
  <si>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</si>
  <si>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</si>
  <si>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</si>
  <si>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</si>
  <si>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</si>
  <si>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</si>
  <si>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</si>
  <si>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</si>
  <si>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</si>
  <si>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</si>
  <si>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</si>
  <si>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</si>
  <si>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</si>
  <si>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</si>
  <si>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</si>
  <si>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</si>
  <si>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</si>
  <si>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</si>
  <si>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</si>
  <si>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</si>
  <si>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</si>
  <si>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</si>
  <si>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</si>
  <si>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</si>
  <si>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</si>
  <si>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</si>
  <si>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</si>
  <si>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</si>
  <si>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</si>
  <si>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</si>
  <si>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</si>
  <si>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</si>
  <si>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</si>
  <si>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</si>
  <si>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</si>
  <si>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</si>
  <si>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</si>
  <si>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</si>
  <si>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</si>
  <si>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</si>
  <si>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</si>
  <si>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</si>
  <si>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</si>
  <si>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</si>
  <si>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</si>
  <si>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</si>
  <si>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</si>
  <si>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</si>
  <si>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</si>
  <si>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</si>
  <si>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</si>
  <si>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</si>
  <si>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</si>
  <si>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</si>
  <si>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</si>
  <si>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</si>
  <si>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</si>
  <si>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</si>
  <si>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</si>
  <si>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</si>
  <si>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</si>
  <si>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</si>
  <si>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</si>
  <si>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</si>
  <si>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</si>
  <si>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</si>
  <si>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</si>
  <si>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</si>
  <si>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</si>
  <si>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</si>
  <si>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</si>
  <si>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</si>
  <si>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</si>
  <si>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</si>
  <si>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</si>
  <si>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</si>
  <si>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</si>
  <si>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</si>
  <si>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</si>
  <si>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</si>
  <si>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</si>
  <si>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</si>
  <si>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</si>
  <si>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</si>
  <si>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</si>
  <si>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</si>
  <si>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</si>
  <si>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</si>
  <si>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</si>
  <si>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</si>
  <si>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</si>
  <si>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</si>
  <si>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</si>
  <si>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</si>
  <si>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</si>
  <si>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</si>
  <si>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</si>
  <si>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</si>
  <si>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</si>
  <si>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</si>
  <si>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</si>
  <si>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</si>
  <si>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</si>
  <si>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</si>
  <si>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</si>
  <si>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</si>
  <si>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</si>
  <si>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</si>
  <si>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</si>
  <si>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</si>
  <si>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</si>
  <si>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</si>
  <si>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</si>
  <si>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</si>
  <si>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</si>
  <si>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</si>
  <si>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</si>
  <si>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</si>
  <si>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</si>
  <si>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</si>
  <si>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</si>
  <si>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</si>
  <si>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</si>
  <si>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</si>
  <si>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</si>
  <si>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</si>
  <si>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</si>
  <si>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</si>
  <si>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</si>
  <si>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</si>
  <si>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</si>
  <si>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</si>
  <si>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</si>
  <si>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</si>
  <si>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</si>
  <si>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</si>
  <si>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</si>
  <si>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</si>
  <si>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</si>
  <si>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</si>
  <si>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</si>
  <si>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</si>
  <si>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</si>
  <si>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</si>
  <si>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</si>
  <si>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</si>
  <si>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</si>
  <si>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</si>
  <si>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</si>
  <si>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</si>
  <si>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</si>
  <si>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</si>
  <si>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</si>
  <si>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</si>
  <si>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</si>
  <si>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</si>
  <si>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</si>
  <si>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</si>
  <si>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</si>
  <si>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</si>
  <si>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</si>
  <si>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</si>
  <si>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</si>
  <si>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</si>
  <si>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</si>
  <si>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</si>
  <si>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</si>
  <si>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</si>
  <si>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</si>
  <si>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</si>
  <si>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</si>
  <si>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</si>
  <si>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</si>
  <si>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</si>
  <si>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</si>
  <si>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</si>
  <si>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</si>
  <si>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</si>
  <si>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</si>
  <si>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</si>
  <si>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</si>
  <si>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</si>
  <si>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</si>
  <si>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</si>
  <si>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</si>
  <si>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</si>
  <si>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</si>
  <si>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</si>
  <si>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</si>
  <si>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</si>
  <si>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</si>
  <si>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</si>
  <si>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</si>
  <si>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</si>
  <si>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</si>
  <si>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</si>
  <si>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</si>
  <si>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</si>
  <si>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</si>
  <si>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</si>
  <si>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</si>
  <si>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</si>
  <si>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</si>
  <si>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</si>
  <si>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</si>
  <si>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</si>
  <si>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</si>
  <si>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</si>
  <si>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</si>
  <si>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</si>
  <si>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</si>
  <si>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</si>
  <si>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</si>
  <si>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</si>
  <si>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</si>
  <si>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</si>
  <si>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</si>
  <si>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</si>
  <si>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</si>
  <si>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</si>
  <si>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</si>
  <si>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</si>
  <si>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</si>
  <si>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</si>
  <si>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</si>
  <si>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</si>
  <si>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</si>
  <si>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</si>
  <si>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</si>
  <si>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</si>
  <si>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</si>
  <si>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</si>
  <si>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</si>
  <si>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</si>
  <si>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</si>
  <si>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</si>
  <si>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</si>
  <si>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</si>
  <si>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</si>
  <si>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</si>
  <si>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</si>
  <si>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</si>
  <si>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</si>
  <si>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</si>
  <si>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</si>
  <si>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</si>
  <si>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</si>
  <si>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</si>
  <si>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</si>
  <si>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</si>
  <si>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</si>
  <si>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</si>
  <si>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</si>
  <si>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</si>
  <si>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</si>
  <si>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</si>
  <si>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</si>
  <si>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</si>
  <si>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</si>
  <si>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</si>
  <si>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</si>
  <si>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</si>
  <si>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</si>
  <si>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</si>
  <si>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</si>
  <si>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</si>
  <si>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</si>
  <si>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</si>
  <si>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</si>
  <si>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</si>
  <si>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</si>
  <si>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</si>
  <si>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</si>
  <si>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</si>
  <si>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</si>
  <si>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</si>
  <si>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</si>
  <si>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</si>
  <si>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</si>
  <si>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</si>
  <si>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</si>
  <si>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</si>
  <si>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</si>
  <si>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</si>
  <si>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</si>
  <si>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</si>
  <si>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</si>
  <si>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</si>
  <si>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</si>
  <si>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</si>
  <si>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</si>
  <si>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</si>
  <si>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</si>
  <si>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</si>
  <si>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</si>
  <si>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</si>
  <si>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</si>
  <si>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</si>
  <si>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</si>
  <si>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</si>
  <si>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</si>
  <si>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</si>
  <si>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</si>
  <si>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</si>
  <si>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</si>
  <si>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</si>
  <si>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</si>
  <si>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</si>
  <si>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</si>
  <si>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</si>
  <si>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</si>
  <si>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</si>
  <si>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</si>
  <si>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</si>
  <si>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</si>
  <si>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</si>
  <si>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</si>
  <si>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</si>
  <si>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</si>
  <si>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</si>
  <si>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</si>
  <si>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</si>
  <si>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</si>
  <si>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</si>
  <si>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</si>
  <si>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</si>
  <si>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</si>
  <si>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</si>
  <si>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</si>
  <si>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</si>
  <si>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</si>
  <si>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</si>
  <si>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</si>
  <si>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</si>
  <si>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</si>
  <si>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</si>
  <si>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</si>
  <si>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</si>
  <si>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</si>
  <si>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</si>
  <si>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</si>
  <si>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</si>
  <si>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</si>
  <si>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</si>
  <si>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</si>
  <si>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</si>
  <si>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</si>
  <si>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</si>
  <si>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</si>
  <si>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</si>
  <si>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</si>
  <si>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</si>
  <si>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</si>
  <si>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</si>
  <si>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</si>
  <si>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</si>
  <si>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</si>
  <si>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</si>
  <si>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</si>
  <si>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</si>
  <si>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</si>
  <si>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</si>
  <si>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</si>
  <si>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</si>
  <si>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</si>
  <si>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</si>
  <si>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</si>
  <si>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</si>
  <si>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</si>
  <si>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</si>
  <si>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</si>
  <si>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</si>
  <si>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</si>
  <si>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</si>
  <si>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</si>
  <si>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</si>
  <si>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</si>
  <si>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</si>
  <si>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</si>
  <si>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</si>
  <si>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</si>
  <si>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</si>
  <si>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</si>
  <si>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</si>
  <si>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</si>
  <si>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</si>
  <si>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</si>
  <si>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</si>
  <si>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</si>
  <si>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</si>
  <si>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</si>
  <si>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</si>
  <si>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</si>
  <si>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</si>
  <si>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</si>
  <si>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</si>
  <si>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</si>
  <si>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</si>
  <si>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</si>
  <si>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</si>
  <si>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</si>
  <si>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</si>
  <si>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</si>
  <si>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</si>
  <si>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</si>
  <si>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</si>
  <si>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</si>
  <si>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</si>
  <si>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</si>
  <si>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</si>
  <si>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</si>
  <si>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</si>
  <si>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</si>
  <si>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</si>
  <si>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</si>
  <si>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</si>
  <si>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</si>
  <si>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</si>
  <si>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</si>
  <si>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</si>
  <si>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</si>
  <si>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</si>
  <si>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</si>
  <si>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</si>
  <si>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</si>
  <si>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</si>
  <si>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</si>
  <si>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</si>
  <si>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</si>
  <si>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</si>
  <si>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</si>
  <si>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</si>
  <si>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</si>
  <si>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</si>
  <si>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</si>
  <si>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</si>
  <si>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</si>
  <si>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</si>
  <si>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</si>
  <si>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</si>
  <si>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</si>
  <si>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</si>
  <si>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</si>
  <si>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</si>
  <si>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</si>
  <si>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</si>
  <si>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</si>
  <si>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</si>
  <si>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</si>
  <si>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</si>
  <si>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</si>
  <si>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</si>
  <si>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</si>
  <si>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</si>
  <si>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</si>
  <si>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</si>
  <si>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</si>
  <si>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</si>
  <si>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</si>
  <si>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</si>
  <si>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</si>
  <si>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</si>
  <si>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</si>
  <si>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</si>
  <si>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</si>
  <si>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</si>
  <si>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</si>
  <si>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</si>
  <si>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</si>
  <si>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</si>
  <si>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</si>
  <si>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</si>
  <si>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</si>
  <si>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</si>
  <si>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</si>
  <si>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</si>
  <si>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</si>
  <si>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</si>
  <si>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</si>
  <si>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</si>
  <si>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</si>
  <si>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</si>
  <si>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</si>
  <si>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</si>
  <si>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</si>
  <si>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</si>
  <si>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</si>
  <si>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</si>
  <si>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</si>
  <si>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</si>
  <si>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</si>
  <si>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</si>
  <si>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</si>
  <si>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</si>
  <si>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</si>
  <si>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</si>
  <si>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</si>
  <si>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</si>
  <si>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</si>
  <si>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</si>
  <si>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</si>
  <si>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</si>
  <si>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</si>
  <si>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</si>
  <si>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</si>
  <si>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</si>
  <si>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</si>
  <si>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</si>
  <si>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</si>
  <si>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</si>
  <si>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</si>
  <si>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</si>
  <si>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</si>
  <si>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</si>
  <si>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</si>
  <si>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</si>
  <si>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</si>
  <si>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</si>
  <si>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</si>
  <si>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</si>
  <si>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</si>
  <si>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</si>
  <si>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</si>
  <si>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</si>
  <si>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</si>
  <si>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</si>
  <si>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</si>
  <si>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</si>
  <si>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</si>
  <si>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</si>
  <si>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</si>
  <si>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</si>
  <si>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</si>
  <si>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</si>
  <si>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</si>
  <si>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</si>
  <si>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</si>
  <si>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</si>
  <si>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</si>
  <si>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</si>
  <si>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</si>
  <si>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</si>
  <si>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</si>
  <si>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</si>
  <si>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</si>
  <si>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</si>
  <si>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</si>
  <si>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</si>
  <si>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</si>
  <si>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</si>
  <si>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</si>
  <si>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</si>
  <si>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</si>
  <si>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</si>
  <si>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</si>
  <si>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</si>
  <si>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</si>
  <si>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</si>
  <si>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</si>
  <si>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</si>
  <si>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</si>
  <si>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</si>
  <si>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</si>
  <si>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</si>
  <si>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</si>
  <si>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</si>
  <si>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</si>
  <si>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</si>
  <si>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</si>
  <si>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</si>
  <si>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</si>
  <si>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</si>
  <si>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</si>
  <si>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</si>
  <si>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</si>
  <si>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</si>
  <si>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</si>
  <si>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</si>
  <si>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</si>
  <si>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</si>
  <si>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</si>
  <si>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</si>
  <si>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</si>
  <si>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</si>
  <si>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</si>
  <si>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</si>
  <si>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</si>
  <si>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</si>
  <si>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</si>
  <si>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</si>
  <si>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</si>
  <si>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</si>
  <si>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</si>
  <si>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</si>
  <si>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</si>
  <si>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</si>
  <si>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</si>
  <si>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</si>
  <si>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</si>
  <si>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</si>
  <si>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</si>
  <si>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</si>
  <si>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</si>
  <si>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</si>
  <si>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</si>
  <si>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</si>
  <si>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</si>
  <si>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</si>
  <si>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</si>
  <si>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</si>
  <si>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</si>
  <si>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</si>
  <si>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</si>
  <si>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</si>
  <si>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</si>
  <si>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</si>
  <si>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</si>
  <si>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</si>
  <si>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</si>
  <si>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</si>
  <si>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</si>
  <si>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</si>
  <si>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</si>
  <si>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</si>
  <si>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</si>
  <si>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</si>
  <si>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</si>
  <si>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</si>
  <si>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</si>
  <si>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</si>
  <si>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</si>
  <si>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</si>
  <si>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</si>
  <si>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</si>
  <si>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</si>
  <si>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</si>
  <si>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</si>
  <si>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</si>
  <si>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</si>
  <si>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</si>
  <si>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</si>
  <si>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</si>
  <si>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</si>
  <si>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</si>
  <si>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</si>
  <si>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</si>
  <si>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</si>
  <si>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</si>
  <si>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</si>
  <si>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</si>
  <si>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</si>
  <si>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</si>
  <si>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</si>
  <si>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</si>
  <si>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</si>
  <si>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</si>
  <si>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</si>
  <si>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</si>
  <si>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</si>
  <si>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</si>
  <si>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</si>
  <si>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</si>
  <si>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</si>
  <si>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</si>
  <si>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</si>
  <si>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</si>
  <si>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</si>
  <si>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</si>
  <si>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</si>
  <si>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</si>
  <si>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</si>
  <si>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</si>
  <si>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</si>
  <si>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</si>
  <si>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</si>
  <si>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</si>
  <si>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</si>
  <si>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</si>
  <si>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</si>
  <si>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</si>
  <si>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</si>
  <si>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</si>
  <si>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</si>
  <si>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</si>
  <si>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</si>
  <si>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</si>
  <si>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</si>
  <si>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</si>
  <si>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</si>
  <si>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</si>
  <si>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</si>
  <si>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</si>
  <si>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</si>
  <si>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</si>
  <si>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</si>
  <si>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</si>
  <si>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</si>
  <si>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</si>
  <si>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</si>
  <si>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</si>
  <si>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</si>
  <si>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</si>
  <si>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</si>
  <si>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</si>
  <si>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</si>
  <si>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</si>
  <si>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</si>
  <si>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</si>
  <si>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</si>
  <si>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</si>
  <si>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</si>
  <si>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</si>
  <si>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</si>
  <si>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</si>
  <si>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</si>
  <si>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</si>
  <si>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</si>
  <si>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</si>
  <si>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</si>
  <si>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</si>
  <si>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</si>
  <si>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</si>
  <si>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</si>
  <si>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</si>
  <si>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</si>
  <si>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</si>
  <si>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</si>
  <si>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</si>
  <si>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</si>
  <si>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</si>
  <si>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</si>
  <si>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</si>
  <si>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</si>
  <si>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</si>
  <si>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</si>
  <si>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</si>
  <si>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</si>
  <si>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</si>
  <si>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</si>
  <si>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</si>
  <si>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</si>
  <si>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</si>
  <si>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</si>
  <si>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</si>
  <si>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</si>
  <si>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</si>
  <si>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</si>
  <si>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</si>
  <si>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</si>
  <si>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</si>
  <si>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</si>
  <si>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</si>
  <si>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</si>
  <si>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</si>
  <si>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</si>
  <si>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</si>
  <si>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</si>
  <si>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</si>
  <si>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</si>
  <si>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</si>
  <si>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</si>
  <si>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</si>
  <si>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</si>
  <si>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</si>
  <si>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</si>
  <si>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</si>
  <si>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</si>
  <si>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</si>
  <si>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</si>
  <si>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</si>
  <si>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</si>
  <si>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</si>
  <si>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</si>
  <si>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</si>
  <si>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</si>
  <si>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</si>
  <si>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</si>
  <si>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</si>
  <si>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</si>
  <si>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</si>
  <si>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</si>
  <si>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</si>
  <si>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</si>
  <si>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</si>
  <si>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</si>
  <si>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</si>
  <si>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</si>
  <si>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</si>
  <si>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</si>
  <si>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</si>
  <si>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</si>
  <si>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</si>
  <si>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</si>
  <si>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</si>
  <si>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</si>
  <si>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</si>
  <si>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</si>
  <si>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</si>
  <si>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</si>
  <si>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</si>
  <si>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</si>
  <si>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</si>
  <si>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</si>
  <si>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</si>
  <si>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</si>
  <si>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</si>
  <si>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</si>
  <si>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</si>
  <si>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</si>
  <si>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</si>
  <si>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</si>
  <si>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</si>
  <si>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</si>
  <si>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</si>
  <si>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</si>
  <si>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</si>
  <si>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</si>
  <si>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</si>
  <si>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</si>
  <si>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</si>
  <si>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</si>
  <si>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</si>
  <si>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</si>
  <si>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</si>
  <si>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</si>
  <si>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</si>
  <si>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</si>
  <si>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</si>
  <si>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</si>
  <si>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</si>
  <si>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</si>
  <si>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</si>
  <si>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</si>
  <si>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</si>
  <si>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</si>
  <si>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</si>
  <si>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</si>
  <si>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</si>
  <si>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</si>
  <si>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</si>
  <si>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</si>
  <si>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</si>
  <si>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</si>
  <si>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</si>
  <si>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</si>
  <si>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</si>
  <si>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</si>
  <si>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</si>
  <si>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</si>
  <si>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</si>
  <si>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</si>
  <si>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</si>
  <si>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</si>
  <si>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</si>
  <si>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</si>
  <si>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</si>
  <si>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</si>
  <si>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</si>
  <si>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</si>
  <si>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</si>
  <si>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</si>
  <si>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</si>
  <si>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</si>
  <si>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</si>
  <si>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</si>
  <si>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</si>
  <si>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</si>
  <si>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</si>
  <si>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</si>
  <si>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</si>
  <si>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</si>
  <si>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</si>
  <si>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</si>
  <si>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</si>
  <si>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</si>
  <si>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</si>
  <si>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</si>
  <si>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</si>
  <si>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</si>
  <si>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</si>
  <si>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</si>
  <si>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</si>
  <si>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</si>
  <si>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</si>
  <si>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</si>
  <si>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</si>
  <si>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</si>
  <si>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</si>
  <si>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</si>
  <si>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</si>
  <si>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</si>
  <si>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</si>
  <si>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</si>
  <si>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</si>
  <si>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</si>
  <si>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</si>
  <si>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</si>
  <si>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</si>
  <si>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</si>
  <si>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</si>
  <si>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</si>
  <si>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</si>
  <si>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</si>
  <si>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</si>
  <si>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</si>
  <si>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</si>
  <si>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</si>
  <si>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</si>
  <si>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</si>
  <si>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</si>
  <si>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</si>
  <si>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</si>
  <si>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</si>
  <si>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</si>
  <si>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</si>
  <si>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</si>
  <si>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</si>
  <si>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</si>
  <si>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</si>
  <si>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</si>
  <si>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</si>
  <si>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</si>
  <si>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</si>
  <si>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</si>
  <si>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</si>
  <si>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</si>
  <si>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</si>
  <si>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</si>
  <si>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</si>
  <si>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</si>
  <si>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</si>
  <si>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</si>
  <si>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</si>
  <si>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</si>
  <si>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</si>
  <si>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</si>
  <si>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</si>
  <si>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</si>
  <si>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</si>
  <si>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</si>
  <si>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</si>
  <si>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</si>
  <si>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</si>
  <si>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</si>
  <si>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</si>
  <si>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</si>
  <si>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</si>
  <si>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</si>
  <si>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</si>
  <si>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</si>
  <si>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</si>
  <si>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</si>
  <si>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</si>
  <si>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</si>
  <si>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</si>
  <si>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</si>
  <si>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</si>
  <si>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</si>
  <si>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</si>
  <si>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</si>
  <si>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</si>
  <si>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</si>
  <si>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</si>
  <si>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</si>
  <si>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</si>
  <si>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</si>
  <si>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</si>
  <si>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</si>
  <si>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</si>
  <si>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</si>
  <si>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</si>
  <si>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</si>
  <si>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</si>
  <si>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</si>
  <si>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</si>
  <si>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</si>
  <si>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</si>
  <si>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</si>
  <si>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</si>
  <si>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</si>
  <si>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</si>
  <si>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</si>
  <si>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</si>
  <si>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</si>
  <si>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</si>
  <si>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</si>
  <si>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</si>
  <si>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</si>
  <si>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</si>
  <si>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</si>
  <si>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</si>
  <si>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</si>
  <si>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</si>
  <si>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</si>
  <si>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</si>
  <si>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</si>
  <si>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</si>
  <si>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</si>
  <si>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</si>
  <si>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</si>
  <si>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</si>
  <si>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</si>
  <si>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</si>
  <si>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</si>
  <si>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</si>
  <si>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</si>
  <si>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</si>
  <si>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</si>
  <si>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</si>
  <si>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</si>
  <si>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</si>
  <si>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</si>
  <si>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</si>
  <si>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</si>
  <si>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</si>
  <si>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</si>
  <si>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</si>
  <si>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</si>
  <si>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</si>
  <si>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</si>
  <si>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</si>
  <si>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</si>
  <si>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</si>
  <si>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</si>
  <si>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</si>
  <si>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</si>
  <si>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</si>
  <si>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</si>
  <si>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</si>
  <si>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</si>
  <si>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</si>
  <si>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</si>
  <si>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</si>
  <si>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</si>
  <si>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</si>
  <si>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</si>
  <si>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</si>
  <si>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</si>
  <si>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</si>
  <si>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</si>
  <si>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</si>
  <si>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</si>
  <si>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</si>
  <si>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</si>
  <si>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</si>
  <si>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</si>
  <si>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</si>
  <si>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</si>
  <si>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</si>
  <si>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</si>
  <si>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</si>
  <si>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</si>
  <si>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</si>
  <si>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</si>
  <si>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</si>
  <si>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</si>
  <si>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</si>
  <si>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</si>
  <si>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</si>
  <si>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</si>
  <si>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</si>
  <si>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</si>
  <si>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</si>
  <si>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</si>
  <si>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</si>
  <si>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</si>
  <si>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</si>
  <si>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</si>
  <si>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</si>
  <si>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</si>
  <si>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</si>
  <si>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</si>
  <si>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</si>
  <si>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</si>
  <si>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</si>
  <si>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</si>
  <si>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</si>
  <si>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</si>
  <si>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</si>
  <si>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</si>
  <si>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</si>
  <si>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</si>
  <si>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</si>
  <si>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</si>
  <si>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</si>
  <si>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</si>
  <si>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</si>
  <si>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</si>
  <si>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</si>
  <si>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</si>
  <si>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</si>
  <si>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</si>
  <si>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</si>
  <si>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</si>
  <si>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</si>
  <si>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</si>
  <si>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</si>
  <si>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</si>
  <si>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</si>
  <si>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</si>
  <si>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</si>
  <si>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</si>
  <si>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</si>
  <si>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</si>
  <si>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</si>
  <si>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</si>
  <si>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</si>
  <si>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</si>
  <si>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</si>
  <si>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</si>
  <si>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</si>
  <si>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</si>
  <si>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</si>
  <si>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</si>
  <si>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</si>
  <si>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</si>
  <si>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</si>
  <si>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</si>
  <si>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</si>
  <si>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</si>
  <si>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</si>
  <si>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</si>
  <si>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</si>
  <si>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</si>
  <si>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</si>
  <si>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</si>
  <si>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</si>
  <si>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</si>
  <si>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</si>
  <si>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</si>
  <si>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</si>
  <si>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</si>
  <si>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</si>
  <si>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</si>
  <si>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</si>
  <si>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</si>
  <si>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</si>
  <si>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</si>
  <si>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</si>
  <si>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</si>
  <si>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</si>
  <si>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</si>
  <si>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</si>
  <si>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</si>
  <si>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</si>
  <si>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</si>
  <si>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</si>
  <si>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</si>
  <si>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</si>
  <si>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</si>
  <si>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</si>
  <si>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</si>
  <si>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</si>
  <si>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</si>
  <si>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</si>
  <si>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</si>
  <si>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</si>
  <si>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</si>
  <si>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</si>
  <si>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</si>
  <si>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</si>
  <si>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</si>
  <si>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</si>
  <si>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</si>
  <si>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</si>
  <si>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</si>
  <si>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</si>
  <si>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</si>
  <si>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</si>
  <si>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</si>
  <si>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</si>
  <si>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</si>
  <si>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</si>
  <si>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</si>
  <si>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</si>
  <si>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</si>
  <si>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</si>
  <si>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</si>
  <si>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</si>
  <si>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</si>
  <si>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</si>
  <si>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</si>
  <si>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</si>
  <si>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</si>
  <si>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</si>
  <si>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</si>
  <si>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</si>
  <si>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</si>
  <si>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</si>
  <si>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</si>
  <si>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</si>
  <si>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</si>
  <si>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</si>
  <si>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</si>
  <si>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</si>
  <si>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</si>
  <si>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</si>
  <si>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</si>
  <si>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</si>
  <si>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</si>
  <si>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</si>
  <si>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</si>
  <si>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</si>
  <si>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</si>
  <si>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</si>
  <si>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</si>
  <si>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</si>
  <si>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</si>
  <si>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</si>
  <si>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</si>
  <si>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</si>
  <si>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</si>
  <si>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</si>
  <si>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</si>
  <si>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</si>
  <si>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</si>
  <si>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</si>
  <si>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</si>
  <si>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</si>
  <si>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</si>
  <si>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</si>
  <si>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</si>
  <si>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</si>
  <si>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</si>
  <si>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</si>
  <si>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</si>
  <si>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</si>
  <si>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</si>
  <si>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</si>
  <si>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</si>
  <si>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</si>
  <si>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</si>
  <si>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</si>
  <si>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</si>
  <si>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</si>
  <si>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</si>
  <si>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</si>
  <si>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</si>
  <si>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</si>
  <si>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</si>
  <si>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</si>
  <si>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</si>
  <si>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</si>
  <si>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</si>
  <si>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</si>
  <si>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</si>
  <si>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</si>
  <si>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</si>
  <si>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</si>
  <si>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</si>
  <si>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</si>
  <si>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</si>
  <si>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</si>
  <si>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</si>
  <si>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</si>
  <si>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</si>
  <si>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</si>
  <si>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</si>
  <si>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</si>
  <si>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</si>
  <si>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</si>
  <si>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</si>
  <si>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</si>
  <si>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</si>
  <si>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</si>
  <si>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</si>
  <si>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</si>
  <si>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</si>
  <si>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</si>
  <si>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</si>
  <si>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</si>
  <si>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</si>
  <si>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</si>
  <si>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</si>
  <si>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</si>
  <si>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</si>
  <si>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</si>
  <si>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</si>
  <si>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</si>
  <si>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</si>
  <si>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</si>
  <si>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</si>
  <si>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</si>
  <si>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</si>
  <si>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</si>
  <si>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</si>
  <si>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</si>
  <si>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</si>
  <si>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</si>
  <si>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</si>
  <si>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</si>
  <si>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</si>
  <si>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</si>
  <si>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</si>
  <si>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</si>
  <si>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</si>
  <si>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</si>
  <si>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</si>
  <si>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</si>
  <si>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</si>
  <si>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</si>
  <si>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</si>
  <si>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</si>
  <si>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</si>
  <si>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</si>
  <si>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</si>
  <si>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</si>
  <si>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</si>
  <si>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</si>
  <si>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</si>
  <si>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</si>
  <si>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</si>
  <si>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</si>
  <si>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</si>
  <si>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</si>
  <si>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</si>
  <si>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</si>
  <si>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</si>
  <si>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</si>
  <si>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</si>
  <si>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</si>
  <si>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</si>
  <si>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</si>
  <si>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</si>
  <si>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</si>
  <si>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</si>
  <si>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</si>
  <si>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</si>
  <si>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</si>
  <si>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</si>
  <si>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</si>
  <si>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</si>
  <si>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</si>
  <si>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</si>
  <si>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</si>
  <si>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</si>
  <si>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</si>
  <si>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</si>
  <si>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</si>
  <si>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</si>
  <si>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</si>
  <si>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</si>
  <si>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</si>
  <si>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</si>
  <si>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</si>
  <si>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</si>
  <si>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</si>
  <si>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</si>
  <si>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</si>
  <si>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</si>
  <si>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</si>
  <si>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</si>
  <si>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</si>
  <si>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</si>
  <si>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</si>
  <si>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</si>
  <si>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</si>
  <si>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</si>
  <si>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</si>
  <si>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</si>
  <si>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</si>
  <si>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</si>
  <si>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</si>
  <si>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</si>
  <si>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</si>
  <si>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</si>
  <si>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</si>
  <si>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</si>
  <si>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</si>
  <si>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</si>
  <si>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</si>
  <si>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</si>
  <si>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</si>
  <si>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</si>
  <si>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</si>
  <si>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</si>
  <si>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</si>
  <si>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</si>
  <si>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</si>
  <si>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</si>
  <si>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</si>
  <si>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</si>
  <si>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</si>
  <si>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</si>
  <si>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</si>
  <si>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</si>
  <si>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</si>
  <si>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</si>
  <si>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</si>
  <si>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</si>
  <si>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</si>
  <si>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</si>
  <si>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</si>
  <si>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</si>
  <si>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</si>
  <si>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</si>
  <si>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</si>
  <si>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</si>
  <si>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</si>
  <si>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</si>
  <si>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</si>
  <si>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</si>
  <si>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</si>
  <si>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</si>
  <si>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</si>
  <si>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</si>
  <si>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</si>
  <si>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</si>
  <si>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</si>
  <si>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</si>
  <si>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</si>
  <si>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</si>
  <si>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</si>
  <si>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</si>
  <si>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</si>
  <si>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</si>
  <si>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</si>
  <si>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</si>
  <si>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</si>
  <si>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</si>
  <si>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</si>
  <si>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</si>
  <si>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</si>
  <si>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</si>
  <si>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</si>
  <si>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</si>
  <si>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</si>
  <si>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</si>
  <si>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</si>
  <si>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</si>
  <si>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</si>
  <si>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</si>
  <si>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</si>
  <si>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</si>
  <si>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</si>
  <si>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</si>
  <si>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</si>
  <si>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</si>
  <si>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</si>
  <si>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</si>
  <si>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</si>
  <si>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</si>
  <si>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</si>
  <si>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</si>
  <si>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</si>
  <si>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</si>
  <si>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</si>
  <si>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</si>
  <si>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</si>
  <si>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</si>
  <si>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</si>
  <si>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</si>
  <si>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</si>
  <si>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</si>
  <si>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</si>
  <si>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</si>
  <si>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</si>
  <si>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</si>
  <si>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</si>
  <si>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</si>
  <si>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</si>
  <si>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</si>
  <si>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</si>
  <si>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</si>
  <si>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</si>
  <si>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</si>
  <si>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</si>
  <si>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</si>
  <si>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</si>
  <si>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</si>
  <si>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</si>
  <si>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</si>
  <si>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</si>
  <si>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</si>
  <si>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</si>
  <si>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</si>
  <si>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</si>
  <si>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</si>
  <si>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</si>
  <si>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</si>
  <si>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</si>
  <si>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</si>
  <si>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</si>
  <si>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</si>
  <si>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</si>
  <si>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</si>
  <si>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</si>
  <si>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</si>
  <si>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</si>
  <si>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</si>
  <si>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</si>
  <si>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</si>
  <si>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</si>
  <si>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</si>
  <si>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</si>
  <si>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</si>
  <si>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</si>
  <si>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</si>
  <si>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</si>
  <si>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</si>
  <si>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</si>
  <si>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</si>
  <si>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</si>
  <si>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</si>
  <si>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</si>
  <si>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</si>
  <si>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</si>
  <si>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</si>
  <si>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</si>
  <si>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</si>
  <si>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</si>
  <si>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</si>
  <si>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</si>
  <si>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</si>
  <si>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</si>
  <si>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</si>
  <si>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</si>
  <si>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</si>
  <si>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</si>
  <si>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</si>
  <si>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</si>
  <si>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</si>
  <si>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</si>
  <si>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</si>
  <si>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</si>
  <si>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</si>
  <si>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</si>
  <si>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</si>
  <si>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</si>
  <si>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</si>
  <si>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</si>
  <si>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</si>
  <si>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</si>
  <si>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</si>
  <si>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</si>
  <si>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</si>
  <si>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</si>
  <si>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</si>
  <si>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</si>
  <si>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</si>
  <si>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</si>
  <si>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</si>
  <si>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</si>
  <si>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</si>
  <si>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</si>
  <si>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</si>
  <si>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</si>
  <si>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</si>
  <si>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</si>
  <si>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</si>
  <si>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</si>
  <si>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</si>
  <si>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</si>
  <si>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</si>
  <si>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</si>
  <si>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</si>
  <si>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</si>
  <si>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</si>
  <si>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</si>
  <si>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</si>
  <si>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</si>
  <si>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</si>
  <si>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</si>
  <si>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</si>
  <si>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</si>
  <si>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</si>
  <si>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</si>
  <si>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</si>
  <si>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</si>
  <si>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</si>
  <si>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</si>
  <si>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</si>
  <si>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</si>
  <si>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</si>
  <si>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</si>
  <si>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</si>
  <si>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</si>
  <si>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</si>
  <si>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</si>
  <si>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</si>
  <si>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</si>
  <si>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</si>
  <si>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</si>
  <si>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</si>
  <si>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</si>
  <si>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</si>
  <si>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</si>
  <si>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</si>
  <si>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</si>
  <si>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</si>
  <si>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</si>
  <si>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</si>
  <si>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</si>
  <si>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</si>
  <si>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</si>
  <si>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</si>
  <si>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</si>
  <si>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</si>
  <si>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</si>
  <si>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</si>
  <si>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</si>
  <si>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</si>
  <si>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</si>
  <si>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</si>
  <si>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</si>
  <si>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</si>
  <si>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</si>
  <si>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</si>
  <si>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</si>
  <si>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</si>
  <si>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</si>
  <si>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</si>
  <si>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</si>
  <si>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</si>
  <si>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</si>
  <si>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</si>
  <si>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</si>
  <si>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</si>
  <si>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</si>
  <si>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</si>
  <si>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</si>
  <si>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</si>
  <si>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</si>
  <si>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</si>
  <si>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</si>
  <si>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</si>
  <si>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</si>
  <si>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</si>
  <si>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</si>
  <si>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</si>
  <si>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</si>
  <si>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</si>
  <si>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</si>
  <si>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</si>
  <si>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</si>
  <si>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</si>
  <si>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</si>
  <si>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</si>
  <si>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</si>
  <si>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</si>
  <si>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</si>
  <si>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</si>
  <si>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</si>
  <si>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</si>
  <si>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</si>
  <si>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</si>
  <si>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</si>
  <si>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</si>
  <si>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</si>
  <si>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</si>
  <si>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</si>
  <si>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</si>
  <si>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</si>
  <si>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</si>
  <si>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</si>
  <si>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</si>
  <si>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</si>
  <si>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</si>
  <si>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</si>
  <si>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</si>
  <si>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</si>
  <si>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</si>
  <si>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</si>
  <si>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</si>
  <si>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</si>
  <si>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</si>
  <si>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</si>
  <si>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</si>
  <si>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</si>
  <si>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</si>
  <si>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</si>
  <si>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</si>
  <si>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</si>
  <si>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</si>
  <si>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</si>
  <si>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</si>
  <si>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</si>
  <si>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</si>
  <si>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</si>
  <si>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</si>
  <si>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</si>
  <si>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</si>
  <si>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</si>
  <si>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</si>
  <si>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</si>
  <si>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</si>
  <si>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</si>
  <si>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</si>
  <si>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</si>
  <si>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</si>
  <si>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</si>
  <si>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</si>
  <si>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</si>
  <si>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</si>
  <si>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</si>
  <si>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</si>
  <si>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</si>
  <si>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</si>
  <si>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</si>
  <si>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</si>
  <si>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</si>
  <si>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</si>
  <si>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</si>
  <si>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</si>
  <si>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</si>
  <si>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</si>
  <si>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</si>
  <si>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</si>
  <si>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</si>
  <si>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</si>
  <si>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</si>
  <si>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</si>
  <si>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</si>
  <si>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</si>
  <si>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</si>
  <si>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</si>
  <si>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</si>
  <si>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</si>
  <si>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</si>
  <si>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</si>
  <si>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</si>
  <si>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</si>
  <si>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</si>
  <si>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</si>
  <si>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</si>
  <si>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</si>
  <si>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</si>
  <si>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</si>
  <si>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</si>
  <si>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</si>
  <si>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</si>
  <si>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</si>
  <si>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</si>
  <si>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</si>
  <si>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</si>
  <si>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</si>
  <si>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</si>
  <si>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</si>
  <si>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</si>
  <si>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</si>
  <si>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</si>
  <si>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</si>
  <si>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</si>
  <si>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</si>
  <si>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</si>
  <si>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</si>
  <si>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</si>
  <si>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</si>
  <si>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</si>
  <si>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</si>
  <si>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</si>
  <si>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</si>
  <si>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</si>
  <si>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</si>
  <si>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</si>
  <si>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</si>
  <si>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</si>
  <si>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</si>
  <si>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</si>
  <si>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</si>
  <si>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</si>
  <si>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</si>
  <si>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</si>
  <si>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</si>
  <si>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</si>
  <si>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</si>
  <si>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</si>
  <si>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</si>
  <si>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</si>
  <si>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</si>
  <si>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</si>
  <si>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</si>
  <si>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</si>
  <si>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</si>
  <si>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</si>
  <si>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</si>
  <si>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</si>
  <si>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</si>
  <si>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</si>
  <si>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</si>
  <si>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</si>
  <si>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</si>
  <si>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</si>
  <si>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</si>
  <si>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</si>
  <si>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</si>
  <si>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</si>
  <si>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</si>
  <si>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</si>
  <si>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</si>
  <si>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</si>
  <si>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</si>
  <si>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</si>
  <si>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</si>
  <si>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</si>
  <si>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</si>
  <si>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</si>
  <si>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</si>
  <si>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</si>
  <si>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</si>
  <si>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</si>
  <si>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</si>
  <si>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</si>
  <si>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</si>
  <si>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</si>
  <si>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</si>
  <si>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</si>
  <si>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</si>
  <si>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</si>
  <si>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</si>
  <si>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</si>
  <si>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</si>
  <si>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</si>
  <si>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</si>
  <si>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</si>
  <si>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</si>
  <si>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</si>
  <si>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</si>
  <si>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</si>
  <si>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</si>
  <si>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</si>
  <si>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</si>
  <si>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</si>
  <si>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</si>
  <si>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</si>
  <si>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</si>
  <si>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</si>
  <si>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</si>
  <si>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</si>
  <si>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</si>
  <si>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</si>
  <si>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</si>
  <si>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</si>
  <si>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</si>
  <si>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</si>
  <si>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</si>
  <si>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</si>
  <si>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</si>
  <si>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</si>
  <si>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</si>
  <si>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</si>
  <si>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</si>
  <si>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</si>
  <si>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</si>
  <si>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</si>
  <si>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</si>
  <si>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</si>
  <si>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</si>
  <si>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</si>
  <si>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</si>
  <si>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</si>
  <si>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</si>
  <si>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</si>
  <si>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</si>
  <si>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</si>
  <si>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</si>
  <si>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</si>
  <si>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</si>
  <si>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</si>
  <si>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</si>
  <si>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</si>
  <si>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</si>
  <si>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</si>
  <si>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</si>
  <si>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</si>
  <si>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</si>
  <si>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</si>
  <si>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</si>
  <si>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</si>
  <si>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</si>
  <si>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</si>
  <si>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</si>
  <si>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</si>
  <si>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</si>
  <si>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</si>
  <si>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</si>
  <si>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</si>
  <si>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</si>
  <si>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</si>
  <si>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</si>
  <si>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</si>
  <si>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</si>
  <si>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</si>
  <si>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</si>
  <si>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</si>
  <si>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</si>
  <si>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</si>
  <si>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</si>
  <si>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</si>
  <si>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</si>
  <si>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</si>
  <si>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</si>
  <si>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</si>
  <si>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</si>
  <si>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</si>
  <si>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</si>
  <si>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</si>
  <si>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</si>
  <si>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</si>
  <si>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</si>
  <si>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</si>
  <si>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</si>
  <si>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</si>
  <si>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</si>
  <si>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</si>
  <si>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</si>
  <si>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</si>
  <si>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</si>
  <si>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</si>
  <si>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</si>
  <si>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</si>
  <si>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</si>
  <si>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</si>
  <si>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</si>
  <si>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</si>
  <si>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</si>
  <si>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</si>
  <si>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</si>
  <si>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</si>
  <si>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</si>
  <si>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</si>
  <si>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</si>
  <si>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</si>
  <si>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</si>
  <si>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</si>
  <si>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</si>
  <si>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</si>
  <si>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</si>
  <si>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</si>
  <si>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</si>
  <si>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</si>
  <si>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</si>
  <si>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</si>
  <si>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</si>
  <si>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</si>
  <si>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</si>
  <si>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</si>
  <si>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</si>
  <si>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</si>
  <si>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</si>
  <si>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</si>
  <si>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</si>
  <si>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</si>
  <si>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</si>
  <si>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</si>
  <si>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</si>
  <si>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</si>
  <si>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</si>
  <si>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</si>
  <si>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</si>
  <si>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</si>
  <si>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</si>
  <si>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</si>
  <si>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</si>
  <si>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</si>
  <si>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</si>
  <si>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</si>
  <si>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</si>
  <si>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</si>
  <si>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</si>
  <si>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</si>
  <si>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</si>
  <si>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</si>
  <si>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</si>
  <si>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</si>
  <si>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</si>
  <si>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</si>
  <si>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</si>
  <si>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</si>
  <si>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</si>
  <si>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</si>
  <si>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</si>
  <si>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</si>
  <si>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</si>
  <si>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</si>
  <si>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</si>
  <si>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</si>
  <si>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</si>
  <si>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</si>
  <si>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</si>
  <si>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</si>
  <si>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</si>
  <si>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</si>
  <si>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</si>
  <si>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</si>
  <si>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</si>
  <si>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</si>
  <si>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</si>
  <si>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</si>
  <si>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</si>
  <si>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</si>
  <si>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</si>
  <si>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</si>
  <si>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</si>
  <si>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</si>
  <si>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</si>
  <si>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</si>
  <si>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</si>
  <si>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</si>
  <si>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</si>
  <si>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</si>
  <si>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</si>
  <si>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</si>
  <si>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</si>
  <si>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</si>
  <si>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</si>
  <si>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</si>
  <si>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</si>
  <si>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</si>
  <si>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</si>
  <si>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</si>
  <si>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</si>
  <si>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</si>
  <si>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</si>
  <si>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</si>
  <si>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</si>
  <si>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</si>
  <si>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</si>
  <si>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</si>
  <si>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</si>
  <si>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</si>
  <si>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</si>
  <si>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</si>
  <si>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</si>
  <si>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</si>
  <si>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</si>
  <si>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</si>
  <si>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</si>
  <si>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</si>
  <si>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</si>
  <si>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</si>
  <si>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</si>
  <si>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</si>
  <si>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</si>
  <si>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</si>
  <si>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</si>
  <si>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</si>
  <si>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</si>
  <si>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</si>
  <si>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</si>
  <si>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</si>
  <si>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</si>
  <si>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</si>
  <si>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</si>
  <si>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</si>
  <si>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</si>
  <si>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</si>
  <si>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</si>
  <si>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</si>
  <si>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</si>
  <si>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</si>
  <si>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</si>
  <si>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</si>
  <si>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</si>
  <si>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</si>
  <si>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</si>
  <si>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</si>
  <si>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</si>
  <si>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</si>
  <si>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</si>
  <si>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</si>
  <si>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</si>
  <si>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</si>
  <si>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</si>
  <si>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</si>
  <si>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</si>
  <si>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</si>
  <si>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</si>
  <si>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</si>
  <si>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</si>
  <si>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</si>
  <si>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</si>
  <si>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</si>
  <si>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</si>
  <si>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</si>
  <si>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</si>
  <si>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</si>
  <si>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</si>
  <si>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</si>
  <si>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</si>
  <si>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</si>
  <si>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</si>
  <si>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</si>
  <si>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</si>
  <si>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</si>
  <si>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</si>
  <si>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</si>
  <si>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</si>
  <si>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</si>
  <si>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</si>
  <si>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</si>
  <si>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</si>
  <si>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</si>
  <si>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</si>
  <si>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</si>
  <si>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</si>
  <si>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</si>
  <si>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</si>
  <si>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</si>
  <si>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</si>
  <si>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</si>
  <si>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</si>
  <si>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</si>
  <si>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</si>
  <si>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</si>
  <si>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</si>
  <si>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</si>
  <si>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</si>
  <si>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</si>
  <si>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</si>
  <si>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</si>
  <si>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</si>
  <si>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</si>
  <si>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</si>
  <si>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</si>
  <si>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</si>
  <si>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</si>
  <si>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</si>
  <si>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</si>
  <si>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</si>
  <si>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</si>
  <si>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</si>
  <si>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</si>
  <si>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</si>
  <si>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</si>
  <si>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</si>
  <si>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</si>
  <si>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</si>
  <si>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</si>
  <si>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</si>
  <si>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</si>
  <si>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</si>
  <si>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</si>
  <si>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</si>
  <si>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</si>
  <si>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</si>
  <si>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</si>
  <si>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</si>
  <si>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</si>
  <si>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</si>
  <si>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</si>
  <si>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</si>
  <si>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</si>
  <si>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</si>
  <si>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</si>
  <si>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</si>
  <si>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</si>
  <si>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</si>
  <si>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</si>
  <si>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</si>
  <si>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</si>
  <si>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</si>
  <si>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</si>
  <si>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</si>
  <si>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</si>
  <si>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</si>
  <si>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</si>
  <si>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</si>
  <si>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</si>
  <si>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</si>
  <si>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</si>
  <si>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</si>
  <si>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</si>
  <si>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</si>
  <si>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</si>
  <si>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</si>
  <si>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</si>
  <si>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</si>
  <si>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</si>
  <si>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</si>
  <si>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</si>
  <si>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</si>
  <si>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</si>
  <si>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</si>
  <si>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</si>
  <si>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</si>
  <si>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</si>
  <si>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</si>
  <si>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</si>
  <si>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</si>
  <si>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</si>
  <si>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</si>
  <si>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</si>
  <si>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</si>
  <si>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</si>
  <si>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</si>
  <si>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</si>
  <si>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</si>
  <si>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</si>
  <si>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</si>
  <si>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</si>
  <si>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</si>
  <si>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</si>
  <si>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</si>
  <si>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</si>
  <si>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</si>
  <si>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</si>
  <si>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</si>
  <si>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</si>
  <si>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</si>
  <si>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</si>
  <si>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</si>
  <si>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</si>
  <si>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</si>
  <si>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</si>
  <si>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</si>
  <si>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</si>
  <si>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</si>
  <si>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</si>
  <si>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</si>
  <si>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</si>
  <si>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</si>
  <si>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</si>
  <si>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</si>
  <si>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</si>
  <si>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</si>
  <si>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</si>
  <si>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</si>
  <si>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</si>
  <si>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</si>
  <si>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</si>
  <si>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</si>
  <si>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</si>
  <si>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</si>
  <si>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</si>
  <si>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</si>
  <si>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</si>
  <si>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</si>
  <si>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</si>
  <si>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</si>
  <si>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</si>
  <si>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</si>
  <si>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</si>
  <si>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</si>
  <si>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</si>
  <si>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</si>
  <si>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</si>
  <si>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</si>
  <si>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</si>
  <si>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</si>
  <si>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</si>
  <si>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</si>
  <si>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</si>
  <si>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</si>
  <si>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</si>
  <si>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</si>
  <si>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</si>
  <si>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</si>
  <si>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</si>
  <si>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</si>
  <si>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</si>
  <si>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</si>
  <si>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</si>
  <si>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</si>
  <si>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</si>
  <si>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</si>
  <si>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</si>
  <si>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</si>
  <si>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</si>
  <si>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</si>
  <si>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</si>
  <si>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</si>
  <si>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</si>
  <si>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</si>
  <si>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</si>
  <si>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</si>
  <si>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</si>
  <si>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</si>
  <si>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</si>
  <si>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</si>
  <si>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</si>
  <si>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</si>
  <si>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</si>
  <si>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</si>
  <si>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</si>
  <si>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</si>
  <si>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</si>
  <si>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</si>
  <si>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</si>
  <si>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</si>
  <si>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</si>
  <si>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</si>
  <si>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</si>
  <si>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</si>
  <si>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</si>
  <si>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</si>
  <si>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</si>
  <si>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</si>
  <si>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</si>
  <si>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</si>
  <si>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</si>
  <si>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</si>
  <si>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</si>
  <si>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</si>
  <si>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</si>
  <si>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</si>
  <si>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</si>
  <si>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</si>
  <si>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</si>
  <si>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</si>
  <si>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</si>
  <si>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</si>
  <si>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</si>
  <si>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</si>
  <si>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</si>
  <si>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</si>
  <si>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</si>
  <si>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</si>
  <si>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</si>
  <si>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</si>
  <si>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</si>
  <si>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</si>
  <si>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</si>
  <si>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</si>
  <si>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</si>
  <si>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</si>
  <si>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</si>
  <si>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</si>
  <si>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</si>
  <si>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</si>
  <si>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</si>
  <si>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</si>
  <si>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</si>
  <si>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</si>
  <si>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</si>
  <si>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</si>
  <si>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</si>
  <si>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</si>
  <si>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</si>
  <si>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</si>
  <si>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</si>
  <si>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</si>
  <si>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</si>
  <si>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</si>
  <si>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</si>
  <si>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</si>
  <si>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</si>
  <si>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</si>
  <si>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</si>
  <si>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</si>
  <si>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</si>
  <si>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</si>
  <si>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</si>
  <si>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</si>
  <si>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</si>
  <si>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</si>
  <si>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</si>
  <si>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</si>
  <si>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</si>
  <si>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</si>
  <si>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</si>
  <si>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</si>
  <si>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</si>
  <si>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</si>
  <si>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</si>
  <si>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</si>
  <si>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</si>
  <si>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</si>
  <si>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</si>
  <si>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</si>
  <si>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</si>
  <si>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</si>
  <si>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</si>
  <si>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</si>
  <si>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</si>
  <si>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</si>
  <si>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</si>
  <si>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</si>
  <si>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</si>
  <si>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</si>
  <si>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</si>
  <si>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</si>
  <si>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</si>
  <si>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</si>
  <si>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</si>
  <si>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</si>
  <si>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</si>
  <si>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</si>
  <si>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</si>
  <si>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</si>
  <si>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</si>
  <si>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</si>
  <si>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</si>
  <si>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</si>
  <si>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</si>
  <si>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</si>
  <si>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</si>
  <si>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</si>
  <si>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</si>
  <si>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</si>
  <si>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</si>
  <si>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</si>
  <si>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</si>
  <si>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</si>
  <si>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</si>
  <si>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</si>
  <si>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</si>
  <si>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</si>
  <si>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</si>
  <si>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</si>
  <si>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</si>
  <si>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</si>
  <si>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</si>
  <si>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</si>
  <si>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</si>
  <si>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</si>
  <si>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</si>
  <si>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</si>
  <si>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</si>
  <si>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</si>
  <si>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</si>
  <si>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</si>
  <si>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</si>
  <si>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</si>
  <si>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</si>
  <si>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</si>
  <si>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</si>
  <si>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</si>
  <si>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</si>
  <si>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</si>
  <si>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</si>
  <si>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</si>
  <si>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</si>
  <si>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</si>
  <si>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</si>
  <si>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</si>
  <si>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</si>
  <si>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</si>
  <si>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</si>
  <si>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</si>
  <si>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</si>
  <si>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</si>
  <si>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</si>
  <si>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</si>
  <si>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</si>
  <si>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</si>
  <si>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</si>
  <si>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</si>
  <si>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</si>
  <si>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</si>
  <si>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</si>
  <si>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</si>
  <si>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</si>
  <si>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</si>
  <si>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</si>
  <si>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</si>
  <si>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</si>
  <si>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</si>
  <si>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</si>
  <si>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</si>
  <si>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</si>
  <si>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</si>
  <si>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</si>
  <si>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</si>
  <si>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</si>
  <si>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</si>
  <si>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</si>
  <si>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</si>
  <si>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</si>
  <si>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</si>
  <si>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</si>
  <si>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</si>
  <si>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</si>
  <si>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</si>
  <si>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</si>
  <si>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</si>
  <si>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</si>
  <si>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</si>
  <si>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</si>
  <si>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</si>
  <si>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</si>
  <si>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</si>
  <si>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</si>
  <si>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</si>
  <si>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</si>
  <si>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</si>
  <si>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</si>
  <si>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</si>
  <si>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</si>
  <si>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</si>
  <si>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</si>
  <si>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</si>
  <si>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</si>
  <si>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</si>
  <si>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</si>
  <si>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</si>
  <si>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</si>
  <si>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</si>
  <si>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</si>
  <si>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</si>
  <si>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</si>
  <si>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</si>
  <si>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</si>
  <si>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</si>
  <si>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</si>
  <si>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</si>
  <si>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</si>
  <si>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</si>
  <si>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</si>
  <si>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</si>
  <si>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</si>
  <si>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</si>
  <si>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</si>
  <si>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</si>
  <si>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</si>
  <si>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</si>
  <si>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</si>
  <si>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</si>
  <si>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</si>
  <si>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</si>
  <si>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</si>
  <si>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</si>
  <si>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</si>
  <si>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</si>
  <si>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</si>
  <si>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</si>
  <si>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</si>
  <si>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</si>
  <si>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</si>
  <si>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</si>
  <si>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</si>
  <si>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</si>
  <si>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</si>
  <si>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</si>
  <si>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</si>
  <si>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</si>
  <si>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</si>
  <si>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</si>
  <si>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</si>
  <si>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</si>
  <si>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</si>
  <si>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</si>
  <si>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</si>
  <si>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</si>
  <si>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</si>
  <si>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</si>
  <si>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</si>
  <si>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</si>
  <si>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</si>
  <si>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</si>
  <si>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</si>
  <si>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</si>
  <si>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</si>
  <si>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</si>
  <si>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</si>
  <si>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</si>
  <si>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</si>
  <si>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</si>
  <si>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</si>
  <si>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</si>
  <si>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</si>
  <si>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</si>
  <si>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</si>
  <si>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</si>
  <si>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</si>
  <si>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</si>
  <si>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</si>
  <si>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</si>
  <si>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</si>
  <si>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</si>
  <si>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</si>
  <si>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</si>
  <si>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</si>
  <si>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</si>
  <si>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</si>
  <si>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</si>
  <si>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</si>
  <si>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</si>
  <si>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</si>
  <si>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</si>
  <si>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</si>
  <si>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</si>
  <si>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</si>
  <si>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</si>
  <si>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</si>
  <si>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</si>
  <si>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</si>
  <si>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</si>
  <si>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</si>
  <si>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</si>
  <si>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</si>
  <si>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</si>
  <si>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</si>
  <si>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</si>
  <si>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</si>
  <si>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</si>
  <si>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</si>
  <si>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</si>
  <si>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</si>
  <si>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</si>
  <si>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</si>
  <si>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</si>
  <si>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</si>
  <si>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</si>
  <si>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</si>
  <si>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</si>
  <si>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</si>
  <si>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</si>
  <si>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</si>
  <si>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</si>
  <si>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</si>
  <si>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</si>
  <si>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</si>
  <si>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</si>
  <si>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</si>
  <si>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</si>
  <si>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</si>
  <si>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</si>
  <si>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</si>
  <si>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</si>
  <si>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</si>
  <si>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</si>
  <si>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</si>
  <si>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</si>
  <si>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</si>
  <si>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</si>
  <si>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</si>
  <si>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</si>
  <si>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</si>
  <si>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</si>
  <si>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</si>
  <si>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</si>
  <si>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</si>
  <si>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</si>
  <si>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</si>
  <si>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</si>
  <si>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</si>
  <si>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</si>
  <si>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</si>
  <si>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</si>
  <si>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</si>
  <si>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</si>
  <si>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</si>
  <si>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</si>
  <si>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</si>
  <si>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</si>
  <si>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</si>
  <si>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</si>
  <si>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</si>
  <si>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</si>
  <si>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</si>
  <si>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</si>
  <si>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</si>
  <si>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</si>
  <si>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</si>
  <si>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</si>
  <si>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</si>
  <si>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</si>
  <si>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</si>
  <si>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</si>
  <si>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</si>
  <si>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</si>
  <si>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</si>
  <si>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</si>
  <si>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</si>
  <si>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</si>
  <si>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</si>
  <si>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</si>
  <si>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</si>
  <si>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</si>
  <si>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</si>
  <si>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</si>
  <si>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</si>
  <si>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</si>
  <si>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</si>
  <si>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</si>
  <si>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</si>
  <si>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</si>
  <si>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</si>
  <si>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</si>
  <si>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</si>
  <si>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</si>
  <si>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</si>
  <si>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</si>
  <si>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</si>
  <si>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</si>
  <si>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</si>
  <si>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</si>
  <si>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</si>
  <si>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</si>
  <si>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</si>
  <si>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</si>
  <si>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</si>
  <si>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</si>
  <si>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</si>
  <si>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</si>
  <si>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</si>
  <si>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</si>
  <si>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</si>
  <si>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</si>
  <si>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</si>
  <si>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</si>
  <si>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</si>
  <si>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</si>
  <si>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</si>
  <si>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</si>
  <si>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</si>
  <si>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</si>
  <si>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</si>
  <si>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</si>
  <si>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</si>
  <si>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</si>
  <si>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</si>
  <si>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</si>
  <si>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</si>
  <si>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</si>
  <si>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</si>
  <si>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</si>
  <si>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</si>
  <si>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</si>
  <si>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</si>
  <si>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</si>
  <si>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</si>
  <si>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</si>
  <si>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</si>
  <si>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</si>
  <si>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</si>
  <si>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</si>
  <si>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</si>
  <si>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</si>
  <si>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</si>
  <si>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</si>
  <si>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</si>
  <si>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</si>
  <si>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</si>
  <si>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</si>
  <si>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</si>
  <si>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</si>
  <si>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</si>
  <si>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</si>
  <si>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</si>
  <si>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</si>
  <si>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</si>
  <si>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</si>
  <si>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</si>
  <si>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</si>
  <si>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</si>
  <si>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</si>
  <si>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</si>
  <si>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</si>
  <si>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</si>
  <si>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</si>
  <si>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</si>
  <si>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</si>
  <si>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</si>
  <si>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</si>
  <si>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</si>
  <si>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</si>
  <si>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</si>
  <si>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</si>
  <si>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</si>
  <si>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</si>
  <si>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</si>
  <si>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</si>
  <si>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</si>
  <si>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</si>
  <si>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</si>
  <si>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</si>
  <si>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</si>
  <si>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</si>
  <si>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</si>
  <si>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</si>
  <si>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</si>
  <si>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</si>
  <si>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</si>
  <si>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</si>
  <si>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</si>
  <si>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</si>
  <si>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</si>
  <si>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</si>
  <si>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</si>
  <si>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</si>
  <si>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</si>
  <si>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</si>
  <si>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</si>
  <si>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</si>
  <si>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</si>
  <si>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</si>
  <si>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</si>
  <si>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</si>
  <si>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</si>
  <si>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</si>
  <si>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</si>
  <si>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</si>
  <si>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</si>
  <si>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</si>
  <si>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</si>
  <si>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</si>
  <si>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</si>
  <si>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</si>
  <si>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</si>
  <si>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</si>
  <si>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</si>
  <si>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</si>
  <si>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</si>
  <si>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</si>
  <si>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</si>
  <si>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</si>
  <si>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</si>
  <si>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</si>
  <si>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</si>
  <si>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</si>
  <si>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</si>
  <si>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</si>
  <si>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</si>
  <si>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</si>
  <si>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</si>
  <si>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</si>
  <si>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</si>
  <si>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</si>
  <si>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</si>
  <si>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</si>
  <si>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</si>
  <si>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</si>
  <si>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</si>
  <si>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</si>
  <si>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</si>
  <si>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</si>
  <si>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</si>
  <si>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</si>
  <si>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</si>
  <si>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</si>
  <si>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</si>
  <si>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</si>
  <si>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</si>
  <si>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</si>
  <si>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</si>
  <si>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</si>
  <si>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</si>
  <si>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</si>
  <si>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</si>
  <si>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</si>
  <si>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</si>
  <si>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</si>
  <si>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</si>
  <si>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</si>
  <si>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</si>
  <si>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</si>
  <si>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</si>
  <si>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</si>
  <si>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</si>
  <si>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</si>
  <si>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</si>
  <si>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</si>
  <si>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</si>
  <si>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</si>
  <si>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</si>
  <si>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</si>
  <si>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</si>
  <si>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</si>
  <si>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</si>
  <si>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</si>
  <si>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</si>
  <si>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</si>
  <si>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</si>
  <si>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</si>
  <si>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</si>
  <si>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</si>
  <si>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</si>
  <si>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</si>
  <si>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</si>
  <si>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</si>
  <si>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</si>
  <si>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</si>
  <si>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</si>
  <si>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</si>
  <si>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</si>
  <si>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</si>
  <si>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</si>
  <si>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</si>
  <si>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</si>
  <si>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</si>
  <si>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</si>
  <si>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</si>
  <si>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</si>
  <si>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</si>
  <si>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</si>
  <si>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</si>
  <si>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</si>
  <si>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</si>
  <si>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</si>
  <si>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</si>
  <si>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</si>
  <si>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</si>
  <si>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</si>
  <si>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</si>
  <si>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</si>
  <si>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</si>
  <si>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</si>
  <si>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</si>
  <si>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</si>
  <si>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</si>
  <si>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</si>
  <si>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</si>
  <si>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</si>
  <si>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</si>
  <si>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</si>
  <si>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</si>
  <si>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</si>
  <si>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</si>
  <si>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</si>
  <si>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</si>
  <si>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</si>
  <si>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</si>
  <si>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</si>
  <si>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</si>
  <si>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</si>
  <si>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</si>
  <si>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</si>
  <si>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</si>
  <si>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</si>
  <si>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</si>
  <si>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</si>
  <si>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</si>
  <si>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</si>
  <si>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</si>
  <si>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</si>
  <si>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</si>
  <si>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</si>
  <si>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</si>
  <si>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</si>
  <si>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</si>
  <si>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</si>
  <si>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</si>
  <si>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</si>
  <si>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</si>
  <si>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</si>
  <si>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</si>
  <si>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</si>
  <si>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</si>
  <si>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</si>
  <si>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</si>
  <si>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</si>
  <si>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</si>
  <si>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</si>
  <si>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</si>
  <si>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</si>
  <si>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</si>
  <si>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</si>
  <si>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</si>
  <si>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</si>
  <si>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</si>
  <si>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</si>
  <si>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</si>
  <si>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</si>
  <si>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</si>
  <si>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</si>
  <si>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</si>
  <si>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</si>
  <si>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</si>
  <si>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</si>
  <si>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</si>
  <si>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</si>
  <si>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</si>
  <si>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</si>
  <si>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</si>
  <si>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</si>
  <si>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</si>
  <si>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</si>
  <si>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</si>
  <si>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</si>
  <si>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</si>
  <si>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</si>
  <si>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</si>
  <si>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</si>
  <si>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</si>
  <si>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</si>
  <si>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</si>
  <si>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</si>
  <si>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</si>
  <si>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</si>
  <si>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</si>
  <si>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</si>
  <si>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</si>
  <si>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</si>
  <si>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</si>
  <si>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</si>
  <si>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</si>
  <si>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</si>
  <si>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</si>
  <si>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</si>
  <si>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</si>
  <si>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</si>
  <si>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</si>
  <si>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</si>
  <si>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</si>
  <si>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</si>
  <si>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</si>
  <si>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</si>
  <si>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</si>
  <si>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</si>
  <si>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</si>
  <si>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</si>
  <si>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</si>
  <si>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</si>
  <si>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</si>
  <si>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</si>
  <si>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</si>
  <si>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</si>
  <si>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</si>
  <si>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</si>
  <si>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</si>
  <si>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</si>
  <si>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</si>
  <si>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</si>
  <si>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</si>
  <si>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</si>
  <si>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</si>
  <si>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</si>
  <si>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</si>
  <si>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</si>
  <si>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</si>
  <si>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</si>
  <si>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</si>
  <si>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</si>
  <si>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</si>
  <si>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</si>
  <si>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</si>
  <si>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</si>
  <si>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</si>
  <si>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</si>
  <si>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</si>
  <si>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</si>
  <si>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</si>
  <si>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</si>
  <si>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</si>
  <si>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</si>
  <si>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</si>
  <si>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</si>
  <si>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</si>
  <si>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</si>
  <si>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</si>
  <si>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</si>
  <si>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</si>
  <si>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</si>
  <si>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</si>
  <si>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</si>
  <si>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</si>
  <si>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</si>
  <si>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</si>
  <si>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</si>
  <si>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</si>
  <si>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</si>
  <si>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</si>
  <si>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</si>
  <si>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</si>
  <si>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</si>
  <si>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</si>
  <si>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</si>
  <si>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</si>
  <si>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</si>
  <si>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</si>
  <si>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</si>
  <si>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</si>
  <si>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</si>
  <si>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</si>
  <si>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</si>
  <si>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</si>
  <si>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</si>
  <si>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</si>
  <si>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</si>
  <si>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</si>
  <si>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</si>
  <si>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</si>
  <si>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</si>
  <si>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</si>
  <si>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</si>
  <si>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</si>
  <si>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</si>
  <si>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</si>
  <si>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</si>
  <si>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</si>
  <si>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</si>
  <si>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</si>
  <si>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</si>
  <si>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</si>
  <si>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</si>
  <si>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</si>
  <si>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</si>
  <si>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</si>
  <si>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</si>
  <si>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</si>
  <si>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</si>
  <si>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</si>
  <si>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</si>
  <si>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</si>
  <si>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</si>
  <si>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</si>
  <si>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</si>
  <si>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</si>
  <si>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</si>
  <si>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</si>
  <si>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</si>
  <si>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</si>
  <si>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</si>
  <si>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</si>
  <si>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</si>
  <si>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</si>
  <si>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</si>
  <si>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</si>
  <si>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</si>
  <si>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</si>
  <si>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</si>
  <si>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</si>
  <si>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</si>
  <si>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</si>
  <si>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</si>
  <si>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</si>
  <si>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</si>
  <si>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</si>
  <si>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</si>
  <si>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</si>
  <si>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</si>
  <si>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</si>
  <si>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</si>
  <si>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</si>
  <si>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</si>
  <si>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</si>
  <si>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</si>
  <si>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</si>
  <si>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</si>
  <si>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</si>
  <si>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</si>
  <si>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</si>
  <si>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</si>
  <si>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</si>
  <si>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</si>
  <si>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</si>
  <si>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</si>
  <si>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</si>
  <si>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</si>
  <si>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</si>
  <si>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</si>
  <si>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</si>
  <si>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</si>
  <si>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</si>
  <si>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</si>
  <si>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</si>
  <si>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</si>
  <si>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</si>
  <si>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</si>
  <si>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</si>
  <si>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</si>
  <si>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</si>
  <si>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</si>
  <si>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</si>
  <si>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</si>
  <si>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</si>
  <si>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</si>
  <si>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</si>
  <si>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</si>
  <si>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</si>
  <si>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</si>
  <si>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</si>
  <si>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</si>
  <si>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</si>
  <si>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</si>
  <si>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</si>
  <si>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</si>
  <si>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</si>
  <si>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</si>
  <si>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</si>
  <si>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</si>
  <si>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</si>
  <si>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</si>
  <si>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</si>
  <si>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</si>
  <si>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</si>
  <si>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</si>
  <si>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</si>
  <si>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</si>
  <si>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</si>
  <si>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</si>
  <si>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</si>
  <si>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</si>
  <si>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</si>
  <si>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</si>
  <si>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</si>
  <si>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</si>
  <si>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</si>
  <si>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</si>
  <si>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</si>
  <si>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</si>
  <si>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</si>
  <si>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</si>
  <si>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</si>
  <si>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</si>
  <si>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</si>
  <si>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</si>
  <si>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</si>
  <si>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</si>
  <si>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</si>
  <si>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</si>
  <si>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</si>
  <si>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</si>
  <si>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</si>
  <si>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</si>
  <si>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</si>
  <si>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</si>
  <si>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</si>
  <si>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</si>
  <si>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</si>
  <si>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</si>
  <si>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</si>
  <si>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</si>
  <si>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</si>
  <si>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</si>
  <si>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</si>
  <si>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</si>
  <si>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</si>
  <si>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</si>
  <si>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</si>
  <si>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</si>
  <si>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</si>
  <si>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</si>
  <si>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</si>
  <si>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</si>
  <si>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</si>
  <si>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</si>
  <si>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</si>
  <si>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</si>
  <si>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</si>
  <si>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</si>
  <si>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</si>
  <si>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</si>
  <si>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</si>
  <si>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</si>
  <si>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</si>
  <si>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</si>
  <si>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</si>
  <si>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</si>
  <si>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</si>
  <si>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</si>
  <si>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</si>
  <si>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</si>
  <si>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</si>
  <si>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</si>
  <si>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</si>
  <si>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</si>
  <si>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</si>
  <si>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</si>
  <si>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</si>
  <si>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</si>
  <si>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</si>
  <si>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</si>
  <si>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</si>
  <si>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</si>
  <si>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</si>
  <si>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</si>
  <si>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</si>
  <si>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</si>
  <si>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</si>
  <si>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</si>
  <si>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</si>
  <si>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</si>
  <si>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</si>
  <si>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</si>
  <si>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</si>
  <si>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</si>
  <si>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</si>
  <si>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</si>
  <si>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</si>
  <si>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</si>
  <si>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</si>
  <si>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</si>
  <si>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</si>
  <si>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</si>
  <si>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</si>
  <si>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</si>
  <si>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</si>
  <si>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</si>
  <si>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</si>
  <si>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</si>
  <si>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</si>
  <si>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</si>
  <si>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</si>
  <si>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</si>
  <si>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</si>
  <si>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</si>
  <si>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</si>
  <si>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</si>
  <si>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</si>
  <si>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</si>
  <si>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</si>
  <si>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</si>
  <si>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</si>
  <si>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</si>
  <si>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</si>
  <si>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</si>
  <si>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</si>
  <si>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</si>
  <si>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</si>
  <si>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</si>
  <si>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</si>
  <si>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</si>
  <si>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</si>
  <si>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</si>
  <si>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</si>
  <si>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</si>
  <si>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</si>
  <si>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</si>
  <si>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</si>
  <si>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</si>
  <si>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</si>
  <si>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</si>
  <si>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</si>
  <si>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</si>
  <si>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</si>
  <si>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</si>
  <si>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</si>
  <si>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</si>
  <si>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</si>
  <si>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</si>
  <si>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</si>
  <si>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</si>
  <si>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</si>
  <si>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</si>
  <si>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</si>
  <si>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</si>
  <si>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</si>
  <si>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</si>
  <si>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</si>
  <si>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</si>
  <si>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</si>
  <si>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</si>
  <si>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</si>
  <si>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</si>
  <si>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</si>
  <si>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</si>
  <si>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</si>
  <si>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</si>
  <si>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</si>
  <si>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</si>
  <si>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</si>
  <si>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</si>
  <si>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</si>
  <si>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</si>
  <si>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</si>
  <si>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</si>
  <si>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</si>
  <si>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</si>
  <si>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</si>
  <si>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</si>
  <si>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</si>
  <si>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</si>
  <si>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</si>
  <si>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</si>
  <si>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</si>
  <si>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</si>
  <si>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</si>
  <si>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</si>
  <si>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</si>
  <si>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</si>
  <si>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</si>
  <si>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</si>
  <si>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</si>
  <si>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</si>
  <si>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</si>
  <si>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</si>
  <si>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</si>
  <si>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</si>
  <si>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</si>
  <si>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</si>
  <si>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</si>
  <si>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</si>
  <si>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</si>
  <si>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</si>
  <si>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</si>
  <si>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</si>
  <si>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</si>
  <si>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</si>
  <si>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</si>
  <si>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</si>
  <si>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</si>
  <si>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</si>
  <si>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</si>
  <si>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</si>
  <si>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</si>
  <si>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</si>
  <si>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</si>
  <si>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</si>
  <si>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</si>
  <si>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</si>
  <si>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</si>
  <si>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</si>
  <si>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</si>
  <si>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</si>
  <si>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</si>
  <si>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</si>
  <si>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</si>
  <si>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</si>
  <si>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</si>
  <si>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</si>
  <si>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</si>
  <si>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</si>
  <si>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</si>
  <si>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</si>
  <si>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</si>
  <si>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</si>
  <si>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</si>
  <si>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</si>
  <si>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</si>
  <si>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</si>
  <si>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</si>
  <si>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</si>
  <si>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</si>
  <si>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</si>
  <si>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</si>
  <si>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</si>
  <si>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</si>
  <si>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</si>
  <si>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</si>
  <si>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</si>
  <si>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</si>
  <si>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</si>
  <si>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</si>
  <si>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</si>
  <si>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</si>
  <si>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</si>
  <si>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</si>
  <si>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</si>
  <si>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</si>
  <si>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</si>
  <si>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</si>
  <si>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</si>
  <si>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</si>
  <si>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</si>
  <si>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</si>
  <si>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</si>
  <si>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</si>
  <si>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</si>
  <si>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</si>
  <si>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</si>
  <si>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</si>
  <si>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</si>
  <si>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</si>
  <si>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</si>
  <si>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</si>
  <si>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</si>
  <si>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</si>
  <si>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</si>
  <si>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</si>
  <si>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</si>
  <si>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</si>
  <si>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</si>
  <si>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</si>
  <si>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</si>
  <si>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</si>
  <si>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</si>
  <si>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</si>
  <si>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</si>
  <si>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</si>
  <si>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</si>
  <si>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</si>
  <si>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</si>
  <si>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</si>
  <si>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</si>
  <si>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</si>
  <si>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</si>
  <si>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</si>
  <si>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</si>
  <si>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</si>
  <si>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</si>
  <si>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</si>
  <si>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</si>
  <si>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</si>
  <si>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</si>
  <si>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</si>
  <si>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</si>
  <si>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</si>
  <si>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</si>
  <si>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</si>
  <si>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</si>
  <si>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</si>
  <si>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</si>
  <si>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</si>
  <si>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</si>
  <si>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</si>
  <si>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</si>
  <si>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</si>
  <si>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</si>
  <si>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</si>
  <si>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</si>
  <si>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</si>
  <si>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</si>
  <si>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</si>
  <si>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</si>
  <si>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</si>
  <si>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</si>
  <si>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</si>
  <si>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</si>
  <si>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</si>
  <si>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</si>
  <si>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</si>
  <si>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</si>
  <si>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</si>
  <si>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</si>
  <si>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</si>
  <si>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</si>
  <si>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</si>
  <si>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</si>
  <si>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</si>
  <si>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</si>
  <si>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</si>
  <si>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</si>
  <si>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</si>
  <si>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</si>
  <si>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</si>
  <si>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</si>
  <si>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</si>
  <si>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</si>
  <si>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</si>
  <si>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</si>
  <si>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</si>
  <si>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</si>
  <si>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</si>
  <si>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</si>
  <si>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</si>
  <si>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</si>
  <si>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</si>
  <si>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</si>
  <si>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</si>
  <si>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</si>
  <si>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</si>
  <si>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</si>
  <si>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</si>
  <si>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</si>
  <si>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</si>
  <si>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</si>
  <si>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</si>
  <si>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</si>
  <si>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</si>
  <si>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</si>
  <si>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</si>
  <si>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</si>
  <si>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</si>
  <si>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</si>
  <si>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</si>
  <si>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</si>
  <si>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</si>
  <si>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</si>
  <si>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</si>
  <si>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</si>
  <si>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</si>
  <si>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</si>
  <si>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</si>
  <si>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</si>
  <si>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</si>
  <si>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</si>
  <si>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</si>
  <si>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</si>
  <si>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</si>
  <si>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</si>
  <si>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</si>
  <si>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</si>
  <si>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</si>
  <si>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</si>
  <si>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</si>
  <si>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</si>
  <si>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</si>
  <si>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</si>
  <si>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</si>
  <si>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</si>
  <si>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</si>
  <si>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</si>
  <si>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</si>
  <si>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</si>
  <si>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</si>
  <si>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</si>
  <si>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</si>
  <si>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</si>
  <si>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</si>
  <si>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</si>
  <si>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</si>
  <si>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</si>
  <si>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</si>
  <si>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</si>
  <si>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</si>
  <si>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</si>
  <si>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</si>
  <si>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</si>
  <si>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</si>
  <si>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</si>
  <si>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</si>
  <si>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</si>
  <si>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</si>
  <si>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</si>
  <si>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</si>
  <si>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</si>
  <si>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</si>
  <si>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</si>
  <si>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</si>
  <si>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</si>
  <si>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</si>
  <si>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</si>
  <si>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</si>
  <si>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</si>
  <si>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</si>
  <si>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</si>
  <si>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</si>
  <si>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</si>
  <si>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</si>
  <si>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</si>
  <si>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</si>
  <si>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</si>
  <si>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</si>
  <si>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</si>
  <si>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</si>
  <si>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</si>
  <si>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</si>
  <si>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</si>
  <si>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</si>
  <si>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</si>
  <si>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</si>
  <si>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</si>
  <si>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</si>
  <si>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</si>
  <si>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</si>
  <si>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</si>
  <si>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</si>
  <si>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</si>
  <si>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</si>
  <si>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</si>
  <si>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</si>
  <si>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</si>
  <si>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</si>
  <si>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</si>
  <si>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</si>
  <si>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</si>
  <si>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</si>
  <si>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</si>
  <si>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</si>
  <si>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</si>
  <si>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</si>
  <si>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</si>
  <si>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</si>
  <si>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</si>
  <si>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</si>
  <si>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</si>
  <si>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</si>
  <si>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</si>
  <si>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</si>
  <si>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</si>
  <si>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</si>
  <si>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</si>
  <si>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</si>
  <si>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</si>
  <si>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</si>
  <si>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</si>
  <si>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</si>
  <si>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</si>
  <si>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</si>
  <si>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</si>
  <si>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</si>
  <si>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</si>
  <si>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</si>
  <si>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</si>
  <si>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</si>
  <si>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</si>
  <si>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</si>
  <si>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</si>
  <si>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</si>
  <si>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</si>
  <si>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</si>
  <si>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</si>
  <si>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</si>
  <si>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</si>
  <si>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</si>
  <si>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</si>
  <si>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</si>
  <si>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</si>
  <si>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</si>
  <si>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</si>
  <si>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</si>
  <si>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</si>
  <si>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</si>
  <si>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</si>
  <si>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</si>
  <si>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</si>
  <si>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</si>
  <si>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</si>
  <si>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</si>
  <si>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</si>
  <si>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</si>
  <si>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</si>
  <si>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</si>
  <si>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</si>
  <si>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</si>
  <si>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</si>
  <si>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</si>
  <si>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</si>
  <si>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</si>
  <si>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</si>
  <si>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</si>
  <si>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</si>
  <si>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</si>
  <si>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</si>
  <si>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</si>
  <si>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</si>
  <si>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</si>
  <si>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</si>
  <si>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</si>
  <si>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</si>
  <si>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</si>
  <si>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</si>
  <si>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</si>
  <si>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</si>
  <si>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</si>
  <si>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</si>
  <si>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</si>
  <si>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</si>
  <si>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</si>
  <si>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</si>
  <si>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</si>
  <si>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</si>
  <si>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</si>
  <si>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</si>
  <si>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</si>
  <si>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</si>
  <si>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</si>
  <si>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</si>
  <si>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</si>
  <si>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</si>
  <si>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</si>
  <si>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</si>
  <si>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</si>
  <si>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</si>
  <si>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</si>
  <si>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</si>
  <si>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</si>
  <si>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</si>
  <si>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</si>
  <si>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</si>
  <si>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</si>
  <si>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</si>
  <si>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</si>
  <si>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</si>
  <si>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</si>
  <si>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</si>
  <si>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</si>
  <si>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</si>
  <si>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</si>
  <si>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</si>
  <si>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</si>
  <si>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</si>
  <si>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</si>
  <si>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</si>
  <si>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</si>
  <si>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</si>
  <si>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</si>
  <si>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</si>
  <si>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</si>
  <si>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</si>
  <si>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</si>
  <si>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</si>
  <si>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</si>
  <si>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</si>
  <si>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</si>
  <si>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</si>
  <si>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</si>
  <si>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</si>
  <si>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</si>
  <si>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</si>
  <si>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</si>
  <si>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</si>
  <si>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</si>
  <si>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</si>
  <si>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</si>
  <si>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</si>
  <si>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</si>
  <si>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</si>
  <si>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</si>
  <si>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</si>
  <si>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</si>
  <si>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</si>
  <si>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</si>
  <si>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</si>
  <si>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</si>
  <si>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</si>
  <si>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</si>
  <si>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</si>
  <si>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</si>
  <si>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</si>
  <si>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</si>
  <si>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</si>
  <si>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</si>
  <si>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</si>
  <si>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</si>
  <si>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</si>
  <si>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</si>
  <si>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</si>
  <si>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</si>
  <si>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</si>
  <si>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</si>
  <si>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</si>
  <si>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</si>
  <si>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</si>
  <si>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</si>
  <si>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</si>
  <si>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</si>
  <si>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</si>
  <si>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</si>
  <si>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</si>
  <si>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</si>
  <si>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</si>
  <si>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</si>
  <si>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</si>
  <si>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</si>
  <si>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</si>
  <si>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</si>
  <si>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</si>
  <si>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</si>
  <si>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</si>
  <si>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</si>
  <si>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</si>
  <si>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</si>
  <si>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</si>
  <si>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</si>
  <si>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</si>
  <si>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</si>
  <si>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</si>
  <si>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</si>
  <si>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</si>
  <si>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</si>
  <si>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</si>
  <si>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</si>
  <si>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</si>
  <si>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</si>
  <si>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</si>
  <si>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</si>
  <si>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</si>
  <si>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</si>
  <si>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</si>
  <si>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</si>
  <si>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</si>
  <si>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</si>
  <si>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</si>
  <si>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</si>
  <si>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</si>
  <si>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</si>
  <si>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</si>
  <si>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</si>
  <si>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</si>
  <si>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</si>
  <si>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</si>
  <si>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</si>
  <si>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</si>
  <si>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</si>
  <si>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</si>
  <si>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</si>
  <si>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</si>
  <si>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</si>
  <si>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</si>
  <si>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</si>
  <si>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</si>
  <si>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</si>
  <si>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</si>
  <si>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</si>
  <si>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</si>
  <si>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</si>
  <si>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</si>
  <si>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</si>
  <si>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</si>
  <si>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</si>
  <si>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</si>
  <si>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</si>
  <si>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</si>
  <si>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</si>
  <si>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</si>
  <si>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</si>
  <si>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</si>
  <si>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</si>
  <si>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</si>
  <si>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</si>
  <si>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</si>
  <si>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</si>
  <si>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</si>
  <si>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</si>
  <si>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</si>
  <si>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</si>
  <si>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</si>
  <si>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</si>
  <si>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</si>
  <si>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</si>
  <si>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</si>
  <si>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</si>
  <si>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</si>
  <si>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</si>
  <si>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</si>
  <si>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</si>
  <si>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</si>
  <si>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</si>
  <si>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</si>
  <si>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</si>
  <si>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</si>
  <si>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</si>
  <si>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</si>
  <si>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</si>
  <si>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</si>
  <si>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</si>
  <si>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</si>
  <si>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</si>
  <si>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</si>
  <si>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</si>
  <si>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</si>
  <si>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</si>
  <si>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</si>
  <si>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</si>
  <si>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</si>
  <si>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</si>
  <si>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</si>
  <si>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</si>
  <si>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</si>
  <si>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</si>
  <si>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</si>
  <si>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</si>
  <si>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</si>
  <si>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</si>
  <si>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</si>
  <si>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</si>
  <si>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</si>
  <si>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</si>
  <si>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</si>
  <si>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</si>
  <si>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</si>
  <si>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</si>
  <si>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</si>
  <si>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</si>
  <si>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</si>
  <si>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</si>
  <si>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</si>
  <si>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</si>
  <si>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</si>
  <si>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</si>
  <si>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</si>
  <si>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</si>
  <si>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</si>
  <si>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</si>
  <si>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</si>
  <si>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</si>
  <si>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</si>
  <si>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</si>
  <si>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</si>
  <si>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</si>
  <si>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</si>
  <si>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</si>
  <si>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</si>
  <si>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</si>
  <si>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</si>
  <si>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</si>
  <si>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</si>
  <si>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</si>
  <si>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</si>
  <si>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</si>
  <si>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</si>
  <si>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</si>
  <si>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</si>
  <si>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</si>
  <si>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</si>
  <si>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</si>
  <si>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</si>
  <si>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</si>
  <si>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</si>
  <si>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</si>
  <si>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</si>
  <si>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</si>
  <si>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</si>
  <si>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</si>
  <si>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</si>
  <si>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</si>
  <si>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</si>
  <si>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</si>
  <si>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</si>
  <si>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</si>
  <si>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</si>
  <si>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</si>
  <si>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</si>
  <si>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</si>
  <si>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</si>
  <si>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</si>
  <si>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</si>
  <si>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</si>
  <si>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</si>
  <si>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</si>
  <si>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</si>
  <si>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</si>
  <si>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</si>
  <si>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</si>
  <si>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</si>
  <si>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</si>
  <si>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</si>
  <si>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</si>
  <si>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</si>
  <si>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</si>
  <si>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</si>
  <si>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</si>
  <si>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</si>
  <si>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</si>
  <si>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</si>
  <si>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</si>
  <si>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</si>
  <si>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</si>
  <si>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</si>
  <si>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</si>
  <si>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</si>
  <si>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</si>
  <si>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</si>
  <si>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</si>
  <si>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</si>
  <si>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</si>
  <si>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</si>
  <si>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</si>
  <si>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</si>
  <si>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</si>
  <si>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</si>
  <si>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</si>
  <si>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</si>
  <si>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</si>
  <si>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</si>
  <si>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</si>
  <si>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</si>
  <si>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</si>
  <si>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</si>
  <si>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</si>
  <si>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</si>
  <si>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</si>
  <si>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</si>
  <si>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</si>
  <si>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</si>
  <si>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</si>
  <si>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</si>
  <si>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</si>
  <si>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</si>
  <si>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</si>
  <si>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</si>
  <si>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</si>
  <si>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</si>
  <si>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</si>
  <si>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</si>
  <si>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</si>
  <si>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</si>
  <si>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</si>
  <si>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</si>
  <si>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</si>
  <si>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</si>
  <si>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</si>
  <si>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</si>
  <si>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</si>
  <si>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</si>
  <si>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</si>
  <si>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</si>
  <si>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</si>
  <si>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</si>
  <si>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</si>
  <si>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</si>
  <si>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</si>
  <si>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</si>
  <si>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</si>
  <si>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</si>
  <si>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</si>
  <si>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</si>
  <si>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</si>
  <si>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</si>
  <si>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</si>
  <si>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</si>
  <si>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</si>
  <si>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</si>
  <si>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</si>
  <si>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</si>
  <si>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</si>
  <si>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</si>
  <si>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</si>
  <si>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</si>
  <si>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</si>
  <si>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</si>
  <si>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</si>
  <si>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</si>
  <si>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</si>
  <si>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</si>
  <si>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</si>
  <si>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</si>
  <si>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</si>
  <si>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</si>
  <si>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</si>
  <si>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</si>
  <si>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</si>
  <si>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</si>
  <si>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</si>
  <si>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</si>
  <si>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</si>
  <si>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</si>
  <si>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</si>
  <si>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</si>
  <si>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</si>
  <si>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</si>
  <si>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</si>
  <si>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</si>
  <si>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</si>
  <si>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</si>
  <si>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</si>
  <si>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</si>
  <si>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</si>
  <si>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</si>
  <si>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</si>
  <si>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</si>
  <si>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</si>
  <si>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</si>
  <si>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</si>
  <si>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</si>
  <si>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</si>
  <si>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</si>
  <si>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</si>
  <si>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</si>
  <si>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</si>
  <si>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</si>
  <si>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</si>
  <si>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</si>
  <si>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</si>
  <si>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</si>
  <si>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</si>
  <si>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</si>
  <si>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</si>
  <si>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</si>
  <si>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</si>
  <si>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</si>
  <si>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</si>
  <si>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</si>
  <si>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</si>
  <si>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</si>
  <si>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</si>
  <si>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</si>
  <si>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</si>
  <si>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</si>
  <si>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</si>
  <si>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</si>
  <si>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</si>
  <si>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</si>
  <si>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</si>
  <si>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</si>
  <si>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</si>
  <si>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</si>
  <si>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</si>
  <si>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</si>
  <si>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</si>
  <si>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</si>
  <si>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</si>
  <si>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</si>
  <si>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</si>
  <si>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</si>
  <si>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</si>
  <si>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</si>
  <si>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</si>
  <si>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</si>
  <si>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</si>
  <si>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</si>
  <si>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</si>
  <si>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</si>
  <si>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</si>
  <si>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</si>
  <si>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</si>
  <si>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</si>
  <si>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</si>
  <si>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</si>
  <si>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</si>
  <si>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</si>
  <si>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</si>
  <si>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</si>
  <si>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</si>
  <si>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</si>
  <si>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</si>
  <si>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</si>
  <si>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</si>
  <si>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</si>
  <si>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</si>
  <si>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</si>
  <si>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</si>
  <si>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</si>
  <si>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</si>
  <si>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</si>
  <si>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</si>
  <si>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</si>
  <si>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</si>
  <si>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</si>
  <si>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</si>
  <si>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</si>
  <si>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</si>
  <si>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</si>
  <si>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</si>
  <si>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</si>
  <si>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</si>
  <si>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</si>
  <si>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</si>
  <si>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</si>
  <si>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</si>
  <si>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</si>
  <si>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</si>
  <si>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</si>
  <si>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</si>
  <si>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</si>
  <si>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</si>
  <si>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</si>
  <si>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</si>
  <si>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</si>
  <si>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</si>
  <si>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</si>
  <si>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</si>
  <si>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</si>
  <si>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</si>
  <si>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</si>
  <si>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</si>
  <si>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</si>
  <si>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</si>
  <si>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</si>
  <si>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</si>
  <si>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</si>
  <si>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</si>
  <si>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</si>
  <si>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</si>
  <si>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</si>
  <si>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</si>
  <si>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</si>
  <si>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</si>
  <si>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</si>
  <si>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</si>
  <si>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</si>
  <si>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</si>
  <si>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</si>
  <si>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</si>
  <si>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</si>
  <si>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</si>
  <si>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</si>
  <si>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</si>
  <si>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</si>
  <si>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</si>
  <si>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</si>
  <si>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</si>
  <si>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</si>
  <si>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</si>
  <si>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</si>
  <si>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</si>
  <si>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</si>
  <si>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</si>
  <si>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</si>
  <si>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</si>
  <si>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</si>
  <si>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</si>
  <si>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</si>
  <si>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</si>
  <si>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</si>
  <si>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</si>
  <si>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</si>
  <si>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</si>
  <si>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</si>
  <si>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</si>
  <si>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</si>
  <si>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</si>
  <si>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</si>
  <si>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</si>
  <si>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</si>
  <si>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</si>
  <si>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</si>
  <si>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</si>
  <si>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</si>
  <si>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</si>
  <si>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</si>
  <si>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</si>
  <si>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</si>
  <si>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</si>
  <si>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</si>
  <si>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</si>
  <si>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</si>
  <si>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</si>
  <si>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</si>
  <si>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</si>
  <si>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</si>
  <si>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</si>
  <si>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</si>
  <si>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</si>
  <si>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</si>
  <si>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</si>
  <si>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</si>
  <si>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</si>
  <si>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</si>
  <si>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</si>
  <si>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</si>
  <si>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</si>
  <si>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</si>
  <si>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</si>
  <si>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</si>
  <si>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</si>
  <si>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</si>
  <si>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</si>
  <si>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</si>
  <si>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</si>
  <si>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</si>
  <si>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</si>
  <si>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</si>
  <si>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</si>
  <si>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</si>
  <si>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</si>
  <si>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</si>
  <si>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</si>
  <si>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</si>
  <si>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</si>
  <si>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</si>
  <si>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</si>
  <si>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</si>
  <si>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</si>
  <si>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</si>
  <si>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</si>
  <si>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</si>
  <si>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</si>
  <si>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</si>
  <si>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</si>
  <si>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</si>
  <si>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</si>
  <si>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</si>
  <si>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</si>
  <si>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</si>
  <si>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</si>
  <si>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</si>
  <si>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</si>
  <si>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</si>
  <si>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</si>
  <si>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</si>
  <si>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</si>
  <si>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</si>
  <si>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</si>
  <si>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</si>
  <si>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</si>
  <si>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</si>
  <si>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</si>
  <si>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</si>
  <si>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</si>
  <si>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</si>
  <si>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</si>
  <si>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</si>
  <si>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</si>
  <si>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</si>
  <si>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</si>
  <si>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</si>
  <si>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</si>
  <si>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</si>
  <si>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</si>
  <si>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</si>
  <si>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</si>
  <si>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</si>
  <si>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</si>
  <si>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</si>
  <si>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</si>
  <si>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</si>
  <si>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</si>
  <si>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</si>
  <si>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</si>
  <si>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</si>
  <si>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</si>
  <si>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</si>
  <si>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</si>
  <si>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</si>
  <si>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</si>
  <si>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</si>
  <si>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</si>
  <si>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</si>
  <si>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</si>
  <si>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</si>
  <si>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</si>
  <si>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</si>
  <si>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</si>
  <si>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</si>
  <si>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</si>
  <si>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</si>
  <si>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</si>
  <si>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</si>
  <si>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</si>
  <si>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</si>
  <si>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</si>
  <si>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</si>
  <si>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</si>
  <si>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</si>
  <si>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</si>
  <si>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</si>
  <si>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</si>
  <si>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</si>
  <si>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</si>
  <si>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</si>
  <si>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</si>
  <si>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</si>
  <si>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</si>
  <si>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</si>
  <si>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</si>
  <si>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</si>
  <si>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</si>
  <si>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</si>
  <si>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</si>
  <si>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</si>
  <si>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</si>
  <si>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</si>
  <si>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</si>
  <si>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</si>
  <si>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</si>
  <si>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</si>
  <si>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</si>
  <si>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</si>
  <si>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</si>
  <si>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</si>
  <si>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</si>
  <si>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</si>
  <si>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</si>
  <si>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</si>
  <si>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</si>
  <si>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</si>
  <si>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</si>
  <si>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</si>
  <si>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</si>
  <si>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</si>
  <si>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</si>
  <si>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</si>
  <si>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</si>
  <si>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</si>
  <si>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</si>
  <si>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</si>
  <si>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</si>
  <si>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</si>
  <si>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</si>
  <si>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</si>
  <si>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</si>
  <si>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</si>
  <si>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</si>
  <si>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</si>
  <si>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</si>
  <si>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</si>
  <si>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</si>
  <si>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</si>
  <si>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</si>
  <si>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</si>
  <si>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</si>
  <si>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</si>
  <si>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</si>
  <si>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</si>
  <si>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</si>
  <si>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</si>
  <si>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</si>
  <si>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</si>
  <si>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</si>
  <si>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</si>
  <si>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</si>
  <si>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</si>
  <si>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</si>
  <si>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</si>
  <si>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</si>
  <si>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</si>
  <si>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</si>
  <si>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</si>
  <si>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</si>
  <si>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</si>
  <si>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</si>
  <si>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</si>
  <si>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</si>
  <si>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</si>
  <si>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</si>
  <si>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</si>
  <si>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</si>
  <si>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</si>
  <si>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</si>
  <si>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</si>
  <si>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</si>
  <si>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</si>
  <si>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</si>
  <si>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</si>
  <si>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</si>
  <si>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</si>
  <si>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</si>
  <si>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</si>
  <si>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</si>
  <si>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</si>
  <si>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</si>
  <si>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</si>
  <si>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</si>
  <si>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</si>
  <si>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</si>
  <si>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</si>
  <si>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</si>
  <si>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</si>
  <si>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</si>
  <si>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</si>
  <si>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</si>
  <si>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</si>
  <si>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</si>
  <si>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</si>
  <si>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</si>
  <si>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</si>
  <si>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</si>
  <si>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</si>
  <si>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</si>
  <si>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</si>
  <si>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</si>
  <si>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</si>
  <si>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</si>
  <si>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</si>
  <si>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</si>
  <si>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</si>
  <si>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</si>
  <si>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</si>
  <si>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</si>
  <si>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</si>
  <si>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</si>
  <si>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</si>
  <si>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</si>
  <si>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</si>
  <si>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</si>
  <si>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</si>
  <si>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</si>
  <si>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</si>
  <si>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</si>
  <si>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</si>
  <si>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</si>
  <si>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</si>
  <si>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</si>
  <si>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</si>
  <si>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</si>
  <si>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</si>
  <si>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</si>
  <si>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</si>
  <si>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</si>
  <si>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</si>
  <si>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</si>
  <si>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</si>
  <si>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</si>
  <si>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</si>
  <si>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</si>
  <si>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</si>
  <si>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</si>
  <si>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</si>
  <si>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</si>
  <si>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</si>
  <si>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</si>
  <si>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</si>
  <si>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</si>
  <si>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</si>
  <si>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</si>
  <si>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</si>
  <si>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</si>
  <si>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</si>
  <si>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</si>
  <si>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</si>
  <si>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</si>
  <si>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</si>
  <si>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</si>
  <si>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</si>
  <si>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</si>
  <si>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</si>
  <si>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</si>
  <si>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</si>
  <si>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</si>
  <si>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</si>
  <si>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</si>
  <si>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</si>
  <si>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</si>
  <si>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</si>
  <si>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</si>
  <si>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</si>
  <si>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</si>
  <si>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</si>
  <si>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</si>
  <si>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</si>
  <si>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</si>
  <si>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</si>
  <si>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</si>
  <si>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</si>
  <si>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</si>
  <si>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</si>
  <si>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</si>
  <si>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</si>
  <si>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</si>
  <si>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</si>
  <si>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</si>
  <si>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</si>
  <si>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</si>
  <si>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</si>
  <si>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</si>
  <si>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</si>
  <si>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</si>
  <si>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</si>
  <si>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</si>
  <si>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</si>
  <si>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</si>
  <si>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</si>
  <si>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</si>
  <si>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</si>
  <si>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</si>
  <si>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</si>
  <si>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</si>
  <si>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</si>
  <si>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</si>
  <si>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</si>
  <si>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</si>
  <si>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</si>
  <si>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</si>
  <si>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</si>
  <si>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</si>
  <si>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</si>
  <si>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</si>
  <si>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</si>
  <si>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</si>
  <si>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</si>
  <si>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</si>
  <si>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</si>
  <si>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</si>
  <si>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</si>
  <si>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</si>
  <si>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</si>
  <si>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</si>
  <si>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</si>
  <si>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</si>
  <si>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</si>
  <si>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</si>
  <si>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</si>
  <si>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</si>
  <si>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</si>
  <si>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</si>
  <si>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</si>
  <si>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</si>
  <si>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</si>
  <si>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</si>
  <si>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</si>
  <si>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</si>
  <si>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</si>
  <si>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</si>
  <si>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</si>
  <si>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</si>
  <si>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</si>
  <si>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</si>
  <si>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</si>
  <si>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</si>
  <si>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</si>
  <si>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</si>
  <si>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</si>
  <si>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</si>
  <si>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</si>
  <si>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</si>
  <si>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</si>
  <si>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</si>
  <si>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</si>
  <si>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</si>
  <si>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</si>
  <si>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</si>
  <si>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</si>
  <si>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</si>
  <si>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</si>
  <si>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</si>
  <si>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</si>
  <si>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</si>
  <si>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</si>
  <si>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</si>
  <si>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</si>
  <si>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</si>
  <si>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</si>
  <si>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</si>
  <si>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</si>
  <si>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</si>
  <si>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</si>
  <si>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</si>
  <si>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</si>
  <si>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</si>
  <si>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</si>
  <si>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</si>
  <si>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</si>
  <si>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</si>
  <si>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</si>
  <si>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</si>
  <si>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</si>
  <si>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</si>
  <si>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</si>
  <si>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</si>
  <si>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</si>
  <si>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</si>
  <si>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</si>
  <si>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</si>
  <si>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</si>
  <si>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</si>
  <si>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</si>
  <si>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</si>
  <si>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</si>
  <si>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</si>
  <si>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</si>
  <si>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</si>
  <si>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</si>
  <si>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</si>
  <si>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</si>
  <si>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</si>
  <si>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</si>
  <si>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</si>
  <si>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</si>
  <si>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</si>
  <si>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</si>
  <si>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</si>
  <si>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</si>
  <si>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</si>
  <si>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</si>
  <si>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</si>
  <si>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</si>
  <si>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</si>
  <si>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</si>
  <si>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</si>
  <si>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</si>
  <si>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</si>
  <si>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</si>
  <si>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</si>
  <si>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</si>
  <si>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</si>
  <si>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</si>
  <si>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</si>
  <si>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</si>
  <si>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</si>
  <si>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</si>
  <si>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</si>
  <si>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</si>
  <si>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</si>
  <si>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</si>
  <si>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</si>
  <si>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</si>
  <si>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</si>
  <si>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</si>
  <si>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</si>
  <si>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</si>
  <si>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</si>
  <si>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</si>
  <si>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</si>
  <si>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</si>
  <si>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</si>
  <si>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</si>
  <si>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</si>
  <si>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</si>
  <si>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</si>
  <si>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</si>
  <si>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</si>
  <si>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</si>
  <si>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</si>
  <si>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</si>
  <si>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</si>
  <si>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</si>
  <si>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</si>
  <si>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</si>
  <si>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</si>
  <si>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</si>
  <si>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</si>
  <si>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</si>
  <si>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</si>
  <si>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</si>
  <si>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</si>
  <si>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</si>
  <si>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</si>
  <si>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</si>
  <si>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</si>
  <si>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</si>
  <si>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</si>
  <si>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</si>
  <si>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</si>
  <si>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</si>
  <si>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</si>
  <si>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</si>
  <si>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</si>
  <si>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</si>
  <si>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</si>
  <si>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</si>
  <si>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</si>
  <si>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</si>
  <si>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</si>
  <si>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</si>
  <si>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</si>
  <si>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</si>
  <si>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</si>
  <si>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</si>
  <si>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</si>
  <si>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</si>
  <si>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</si>
  <si>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</si>
  <si>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</si>
  <si>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</si>
  <si>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</si>
  <si>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</si>
  <si>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</si>
  <si>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</si>
  <si>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</si>
  <si>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</si>
  <si>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</si>
  <si>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</si>
  <si>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</si>
  <si>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</si>
  <si>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</si>
  <si>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</si>
  <si>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</si>
  <si>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</si>
  <si>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</si>
  <si>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</si>
  <si>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</si>
  <si>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</si>
  <si>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</si>
  <si>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</si>
  <si>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</si>
  <si>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</si>
  <si>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</si>
  <si>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</si>
  <si>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</si>
  <si>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</si>
  <si>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</si>
  <si>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</si>
  <si>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</si>
  <si>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</si>
  <si>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</si>
  <si>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</si>
  <si>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</si>
  <si>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</si>
  <si>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</si>
  <si>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</si>
  <si>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</si>
  <si>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</si>
  <si>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</si>
  <si>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</si>
  <si>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</si>
  <si>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</si>
  <si>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</si>
  <si>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</si>
  <si>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</si>
  <si>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</si>
  <si>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</si>
  <si>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</si>
  <si>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</si>
  <si>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</si>
  <si>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</si>
  <si>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</si>
  <si>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</si>
  <si>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</si>
  <si>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</si>
  <si>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</si>
  <si>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</si>
  <si>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</si>
  <si>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</si>
  <si>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</si>
  <si>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</si>
  <si>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</si>
  <si>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</si>
  <si>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</si>
  <si>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</si>
  <si>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</si>
  <si>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</si>
  <si>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</si>
  <si>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</si>
  <si>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</si>
  <si>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</si>
  <si>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</si>
  <si>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</si>
  <si>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</si>
  <si>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</si>
  <si>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</si>
  <si>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</si>
  <si>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</si>
  <si>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</si>
  <si>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</si>
  <si>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</si>
  <si>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</si>
  <si>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</si>
  <si>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</si>
  <si>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</si>
  <si>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</si>
  <si>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</si>
  <si>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</si>
  <si>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</si>
  <si>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</si>
  <si>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</si>
  <si>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</si>
  <si>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</si>
  <si>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</si>
  <si>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</si>
  <si>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</si>
  <si>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</si>
  <si>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</si>
  <si>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</si>
  <si>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</si>
  <si>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</si>
  <si>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</si>
  <si>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</si>
  <si>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</si>
  <si>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</si>
  <si>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</si>
  <si>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</si>
  <si>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</si>
  <si>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</si>
  <si>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</si>
  <si>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</si>
  <si>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</si>
  <si>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</si>
  <si>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</si>
  <si>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</si>
  <si>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</si>
  <si>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</si>
  <si>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</si>
  <si>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</si>
  <si>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</si>
  <si>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</si>
  <si>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</si>
  <si>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</si>
  <si>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</si>
  <si>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</si>
  <si>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</si>
  <si>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</si>
  <si>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</si>
  <si>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</si>
  <si>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</si>
  <si>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</si>
  <si>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</si>
  <si>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</si>
  <si>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</si>
  <si>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</si>
  <si>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</si>
  <si>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</si>
  <si>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</si>
  <si>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</si>
  <si>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</si>
  <si>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</si>
  <si>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</si>
  <si>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</si>
  <si>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</si>
  <si>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</si>
  <si>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</si>
  <si>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</si>
  <si>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</si>
  <si>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</si>
  <si>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</si>
  <si>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</si>
  <si>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</si>
  <si>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</si>
  <si>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</si>
  <si>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</si>
  <si>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</si>
  <si>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</si>
  <si>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</si>
  <si>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</si>
  <si>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</si>
  <si>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</si>
  <si>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</si>
  <si>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</si>
  <si>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</si>
  <si>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</si>
  <si>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</si>
  <si>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</si>
  <si>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</si>
  <si>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</si>
  <si>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</si>
  <si>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</si>
  <si>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</si>
  <si>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</si>
  <si>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</si>
  <si>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</si>
  <si>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</si>
  <si>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</si>
  <si>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</si>
  <si>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</si>
  <si>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</si>
  <si>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</si>
  <si>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</si>
  <si>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</si>
  <si>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</si>
  <si>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</si>
  <si>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</si>
  <si>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</si>
  <si>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</si>
  <si>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</si>
  <si>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</si>
  <si>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</si>
  <si>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</si>
  <si>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</si>
  <si>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</si>
  <si>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</si>
  <si>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</si>
  <si>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</si>
  <si>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</si>
  <si>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</si>
  <si>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</si>
  <si>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</si>
  <si>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</si>
  <si>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</si>
  <si>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</si>
  <si>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</si>
  <si>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</si>
  <si>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</si>
  <si>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</si>
  <si>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</si>
  <si>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</si>
  <si>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</si>
  <si>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</si>
  <si>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</si>
  <si>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</si>
  <si>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</si>
  <si>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</si>
  <si>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</si>
  <si>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</si>
  <si>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</si>
  <si>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</si>
  <si>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</si>
  <si>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</si>
  <si>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</si>
  <si>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</si>
  <si>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</si>
  <si>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</si>
  <si>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</si>
  <si>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</si>
  <si>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</si>
  <si>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</si>
  <si>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</si>
  <si>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</si>
  <si>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</si>
  <si>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</si>
  <si>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</si>
  <si>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</si>
  <si>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</si>
  <si>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</si>
  <si>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</si>
  <si>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</si>
  <si>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</si>
  <si>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</si>
  <si>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</si>
  <si>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</si>
  <si>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</si>
  <si>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</si>
  <si>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</si>
  <si>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</si>
  <si>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</si>
  <si>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</si>
  <si>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</si>
  <si>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</si>
  <si>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</si>
  <si>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</si>
  <si>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</si>
  <si>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</si>
  <si>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</si>
  <si>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</si>
  <si>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</si>
  <si>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</si>
  <si>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</si>
  <si>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</si>
  <si>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</si>
  <si>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</si>
  <si>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</si>
  <si>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</si>
  <si>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</si>
  <si>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</si>
  <si>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</si>
  <si>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</si>
  <si>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</si>
  <si>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</si>
  <si>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</si>
  <si>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</si>
  <si>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</si>
  <si>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</si>
  <si>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</si>
  <si>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</si>
  <si>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</si>
  <si>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</si>
  <si>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</si>
  <si>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</si>
  <si>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</si>
  <si>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</si>
  <si>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</si>
  <si>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</si>
  <si>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</si>
  <si>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</si>
  <si>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</si>
  <si>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</si>
  <si>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</si>
  <si>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</si>
  <si>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</si>
  <si>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</si>
  <si>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</si>
  <si>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</si>
  <si>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</si>
  <si>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</si>
  <si>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</si>
  <si>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</si>
  <si>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</si>
  <si>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</si>
  <si>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</si>
  <si>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</si>
  <si>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</si>
  <si>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</si>
  <si>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</si>
  <si>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</si>
  <si>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</si>
  <si>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</si>
  <si>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</si>
  <si>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</si>
  <si>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</si>
  <si>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</si>
  <si>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</si>
  <si>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</si>
  <si>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</si>
  <si>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</si>
  <si>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</si>
  <si>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</si>
  <si>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</si>
  <si>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</si>
  <si>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</si>
  <si>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</si>
  <si>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</si>
  <si>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</si>
  <si>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</si>
  <si>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</si>
  <si>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</si>
  <si>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</si>
  <si>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</si>
  <si>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</si>
  <si>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</si>
  <si>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</si>
  <si>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</si>
  <si>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</si>
  <si>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</si>
  <si>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</si>
  <si>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</si>
  <si>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</si>
  <si>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</si>
  <si>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</si>
  <si>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</si>
  <si>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</si>
  <si>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</si>
  <si>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</si>
  <si>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</si>
  <si>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</si>
  <si>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</si>
  <si>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</si>
  <si>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</si>
  <si>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</si>
  <si>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</si>
  <si>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</si>
  <si>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</si>
  <si>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</si>
  <si>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</si>
  <si>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</si>
  <si>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</si>
  <si>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</si>
  <si>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</si>
  <si>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</si>
  <si>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</si>
  <si>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</si>
  <si>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</si>
  <si>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</si>
  <si>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</si>
  <si>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</si>
  <si>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</si>
  <si>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</si>
  <si>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</si>
  <si>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</si>
  <si>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</si>
  <si>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</si>
  <si>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</si>
  <si>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</si>
  <si>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</si>
  <si>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</si>
  <si>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</si>
  <si>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</si>
  <si>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</si>
  <si>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</si>
  <si>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</si>
  <si>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</si>
  <si>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</si>
  <si>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</si>
  <si>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</si>
  <si>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</si>
  <si>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</si>
  <si>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</si>
  <si>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</si>
  <si>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</si>
  <si>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</si>
  <si>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</si>
  <si>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</si>
  <si>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</si>
  <si>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</si>
  <si>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</si>
  <si>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</si>
  <si>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</si>
  <si>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</si>
  <si>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</si>
  <si>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</si>
  <si>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</si>
  <si>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</si>
  <si>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</si>
  <si>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</si>
  <si>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</si>
  <si>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</si>
  <si>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</si>
  <si>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</si>
  <si>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</si>
  <si>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</si>
  <si>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</si>
  <si>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</si>
  <si>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</si>
  <si>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</si>
  <si>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</si>
  <si>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</si>
  <si>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</si>
  <si>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</si>
  <si>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</si>
  <si>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</si>
  <si>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</si>
  <si>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</si>
  <si>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</si>
  <si>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</si>
  <si>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</si>
  <si>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</si>
  <si>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</si>
  <si>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</si>
  <si>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</si>
  <si>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</si>
  <si>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</si>
  <si>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</si>
  <si>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</si>
  <si>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</si>
  <si>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</si>
  <si>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</si>
  <si>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</si>
  <si>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</si>
  <si>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</si>
  <si>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</si>
  <si>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</si>
  <si>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</si>
  <si>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</si>
  <si>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</si>
  <si>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</si>
  <si>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</si>
  <si>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</si>
  <si>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</si>
  <si>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</si>
  <si>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</si>
  <si>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</si>
  <si>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</si>
  <si>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</si>
  <si>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</si>
  <si>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</si>
  <si>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</si>
  <si>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</si>
  <si>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</si>
  <si>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</si>
  <si>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</si>
  <si>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</si>
  <si>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</si>
  <si>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</si>
  <si>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</si>
  <si>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</si>
  <si>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</si>
  <si>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</si>
  <si>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</si>
  <si>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</si>
  <si>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</si>
  <si>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</si>
  <si>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</si>
  <si>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</si>
  <si>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</si>
  <si>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</si>
  <si>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</si>
  <si>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</si>
  <si>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</si>
  <si>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</si>
  <si>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</si>
  <si>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</si>
  <si>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</si>
  <si>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</si>
  <si>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</si>
  <si>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</si>
  <si>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</si>
  <si>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</si>
  <si>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</si>
  <si>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</si>
  <si>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</si>
  <si>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</si>
  <si>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</si>
  <si>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</si>
  <si>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</si>
  <si>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</si>
  <si>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</si>
  <si>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</si>
  <si>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</si>
  <si>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</si>
  <si>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</si>
  <si>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</si>
  <si>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</si>
  <si>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</si>
  <si>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</si>
  <si>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</si>
  <si>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</si>
  <si>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</si>
  <si>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</si>
  <si>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</si>
  <si>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</si>
  <si>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</si>
  <si>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</si>
  <si>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</si>
  <si>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</si>
  <si>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</si>
  <si>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</si>
  <si>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</si>
  <si>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</si>
  <si>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</si>
  <si>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</si>
  <si>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</si>
  <si>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</si>
  <si>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</si>
  <si>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</si>
  <si>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</si>
  <si>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</si>
  <si>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</si>
  <si>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</si>
  <si>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</si>
  <si>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</si>
  <si>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</si>
  <si>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</si>
  <si>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</si>
  <si>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</si>
  <si>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</si>
  <si>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</si>
  <si>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</si>
  <si>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</si>
  <si>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</si>
  <si>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</si>
  <si>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</si>
  <si>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</si>
  <si>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</si>
  <si>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</si>
  <si>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</si>
  <si>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</si>
  <si>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</si>
  <si>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</si>
  <si>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</si>
  <si>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</si>
  <si>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</si>
  <si>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</si>
  <si>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</si>
  <si>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</si>
  <si>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</si>
  <si>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</si>
  <si>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</si>
  <si>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</si>
  <si>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</si>
  <si>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</si>
  <si>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</si>
  <si>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</si>
  <si>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</si>
  <si>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</si>
  <si>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</si>
  <si>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</si>
  <si>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</si>
  <si>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</si>
  <si>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</si>
  <si>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</si>
  <si>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</si>
  <si>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</si>
  <si>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</si>
  <si>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</si>
  <si>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</si>
  <si>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</si>
  <si>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</si>
  <si>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</si>
  <si>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</si>
  <si>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</si>
  <si>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</si>
  <si>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</si>
  <si>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</si>
  <si>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</si>
  <si>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</si>
  <si>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</si>
  <si>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</si>
  <si>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</si>
  <si>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</si>
  <si>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</si>
  <si>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</si>
  <si>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</si>
  <si>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</si>
  <si>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</si>
  <si>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</si>
  <si>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</si>
  <si>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</si>
  <si>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</si>
  <si>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</si>
  <si>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</si>
  <si>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</si>
  <si>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</si>
  <si>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</si>
  <si>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</si>
  <si>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</si>
  <si>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</si>
  <si>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</si>
  <si>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</si>
  <si>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</si>
  <si>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</si>
  <si>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</si>
  <si>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</si>
  <si>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</si>
  <si>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</si>
  <si>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</si>
  <si>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</si>
  <si>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</si>
  <si>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</si>
  <si>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</si>
  <si>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</si>
  <si>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</si>
  <si>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</si>
  <si>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</si>
  <si>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</si>
  <si>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</si>
  <si>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</si>
  <si>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</si>
  <si>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</si>
  <si>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</si>
  <si>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</si>
  <si>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</si>
  <si>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</si>
  <si>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</si>
  <si>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</si>
  <si>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</si>
  <si>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</si>
  <si>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</si>
  <si>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</si>
  <si>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</si>
  <si>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</si>
  <si>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</si>
  <si>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</si>
  <si>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</si>
  <si>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</si>
  <si>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</si>
  <si>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</si>
  <si>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</si>
  <si>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</si>
  <si>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</si>
  <si>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</si>
  <si>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</si>
  <si>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</si>
  <si>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</si>
  <si>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</si>
  <si>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</si>
  <si>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</si>
  <si>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</si>
  <si>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</si>
  <si>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</si>
  <si>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</si>
  <si>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</si>
  <si>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</si>
  <si>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</si>
  <si>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</si>
  <si>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</si>
  <si>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</si>
  <si>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</si>
  <si>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</si>
  <si>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</si>
  <si>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</si>
  <si>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</si>
  <si>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</si>
  <si>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</si>
  <si>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</si>
  <si>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</si>
  <si>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</si>
  <si>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</si>
  <si>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</si>
  <si>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</si>
  <si>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</si>
  <si>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</si>
  <si>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</si>
  <si>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</si>
  <si>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</si>
  <si>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</si>
  <si>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</si>
  <si>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</si>
  <si>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</si>
  <si>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</si>
  <si>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</si>
  <si>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</si>
  <si>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</si>
  <si>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</si>
  <si>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</si>
  <si>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</si>
  <si>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</si>
  <si>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</si>
  <si>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</si>
  <si>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</si>
  <si>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</si>
  <si>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</si>
  <si>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</si>
  <si>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</si>
  <si>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</si>
  <si>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</si>
  <si>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</si>
  <si>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</si>
  <si>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</si>
  <si>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</si>
  <si>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</si>
  <si>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</si>
  <si>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</si>
  <si>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</si>
  <si>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</si>
  <si>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</si>
  <si>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</si>
  <si>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</si>
  <si>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</si>
  <si>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</si>
  <si>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</si>
  <si>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</si>
  <si>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</si>
  <si>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</si>
  <si>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</si>
  <si>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</si>
  <si>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</si>
  <si>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</si>
  <si>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</si>
  <si>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</si>
  <si>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</si>
  <si>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</si>
  <si>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</si>
  <si>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</si>
  <si>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</si>
  <si>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</si>
  <si>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</si>
  <si>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</si>
  <si>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</si>
  <si>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</si>
  <si>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</si>
  <si>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</si>
  <si>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</si>
  <si>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</si>
  <si>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</si>
  <si>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</si>
  <si>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</si>
  <si>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</si>
  <si>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</si>
  <si>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</si>
  <si>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</si>
  <si>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</si>
  <si>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</si>
  <si>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</si>
  <si>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</si>
  <si>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</si>
  <si>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</si>
  <si>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</si>
  <si>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</si>
  <si>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</si>
  <si>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</si>
  <si>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</si>
  <si>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</si>
  <si>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</si>
  <si>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</si>
  <si>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</si>
  <si>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</si>
  <si>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</si>
  <si>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</si>
  <si>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</si>
  <si>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</si>
  <si>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</si>
  <si>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</si>
  <si>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</si>
  <si>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</si>
  <si>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</si>
  <si>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</si>
  <si>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</si>
  <si>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</si>
  <si>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</si>
  <si>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</si>
  <si>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</si>
  <si>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</si>
  <si>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</si>
  <si>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</si>
  <si>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</si>
  <si>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</si>
  <si>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</si>
  <si>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</si>
  <si>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</si>
  <si>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</si>
  <si>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</si>
  <si>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</si>
  <si>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</si>
  <si>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</si>
  <si>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</si>
  <si>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</si>
  <si>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</si>
  <si>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</si>
  <si>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</si>
  <si>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</si>
  <si>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</si>
  <si>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</si>
  <si>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</si>
  <si>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</si>
  <si>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</si>
  <si>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</si>
  <si>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</si>
  <si>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</si>
  <si>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</si>
  <si>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</si>
  <si>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</si>
  <si>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</si>
  <si>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</si>
  <si>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</si>
  <si>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</si>
  <si>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</si>
  <si>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</si>
  <si>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</si>
  <si>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</si>
  <si>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</si>
  <si>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</si>
  <si>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</si>
  <si>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</si>
  <si>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</si>
  <si>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</si>
  <si>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</si>
  <si>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</si>
  <si>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</si>
  <si>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</si>
  <si>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</si>
  <si>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</si>
  <si>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</si>
  <si>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</si>
  <si>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</si>
  <si>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</si>
  <si>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</si>
  <si>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</si>
  <si>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</si>
  <si>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</si>
  <si>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</si>
  <si>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</si>
  <si>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</si>
  <si>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</si>
  <si>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</si>
  <si>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</si>
  <si>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</si>
  <si>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</si>
  <si>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</si>
  <si>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</si>
  <si>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</si>
  <si>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</si>
  <si>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</si>
  <si>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</si>
  <si>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</si>
  <si>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</si>
  <si>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</si>
  <si>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</si>
  <si>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</si>
  <si>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</si>
  <si>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</si>
  <si>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</si>
  <si>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</si>
  <si>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</si>
  <si>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</si>
  <si>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</si>
  <si>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</si>
  <si>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</si>
  <si>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</si>
  <si>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</si>
  <si>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</si>
  <si>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</si>
  <si>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</si>
  <si>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</si>
  <si>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</si>
  <si>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</si>
  <si>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</si>
  <si>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</si>
  <si>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</si>
  <si>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</si>
  <si>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</si>
  <si>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</si>
  <si>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</si>
  <si>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</si>
  <si>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</si>
  <si>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</si>
  <si>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</si>
  <si>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</si>
  <si>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</si>
  <si>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</si>
  <si>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</si>
  <si>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</si>
  <si>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</si>
  <si>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</si>
  <si>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</si>
  <si>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</si>
  <si>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</si>
  <si>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</si>
  <si>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</si>
  <si>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</si>
  <si>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</si>
  <si>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</si>
  <si>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</si>
  <si>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</si>
  <si>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</si>
  <si>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</si>
  <si>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</si>
  <si>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</si>
  <si>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</si>
  <si>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</si>
  <si>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</si>
  <si>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</si>
  <si>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</si>
  <si>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</si>
  <si>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</si>
  <si>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</si>
  <si>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</si>
  <si>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</si>
  <si>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</si>
  <si>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</si>
  <si>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</si>
  <si>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</si>
  <si>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</si>
  <si>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</si>
  <si>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</si>
  <si>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</si>
  <si>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</si>
  <si>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</si>
  <si>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</si>
  <si>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</si>
  <si>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</si>
  <si>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</si>
  <si>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</si>
  <si>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</si>
  <si>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</si>
  <si>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</si>
  <si>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</si>
  <si>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</si>
  <si>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</si>
  <si>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</si>
  <si>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</si>
  <si>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</si>
  <si>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</si>
  <si>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</si>
  <si>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</si>
  <si>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</si>
  <si>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</si>
  <si>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</si>
  <si>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</si>
  <si>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</si>
  <si>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</si>
  <si>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</si>
  <si>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</si>
  <si>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</si>
  <si>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</si>
  <si>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</si>
  <si>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</si>
  <si>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</si>
  <si>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</si>
  <si>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</si>
  <si>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</si>
  <si>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</si>
  <si>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</si>
  <si>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</si>
  <si>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</si>
  <si>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</si>
  <si>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</si>
  <si>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</si>
  <si>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</si>
  <si>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</si>
  <si>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</si>
  <si>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</si>
  <si>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</si>
  <si>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</si>
  <si>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</si>
  <si>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</si>
  <si>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</si>
  <si>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</si>
  <si>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</si>
  <si>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</si>
  <si>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</si>
  <si>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</si>
  <si>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</si>
  <si>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</si>
  <si>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</si>
  <si>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</si>
  <si>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</si>
  <si>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</si>
  <si>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</si>
  <si>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</si>
  <si>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</si>
  <si>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</si>
  <si>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</si>
  <si>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</si>
  <si>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</si>
  <si>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</si>
  <si>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</si>
  <si>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</si>
  <si>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</si>
  <si>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</si>
  <si>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</si>
  <si>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</si>
  <si>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</si>
  <si>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</si>
  <si>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</si>
  <si>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</si>
  <si>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</si>
  <si>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</si>
  <si>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</si>
  <si>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</si>
  <si>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</si>
  <si>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</si>
  <si>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</si>
  <si>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</si>
  <si>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</si>
  <si>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</si>
  <si>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</si>
  <si>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</si>
  <si>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</si>
  <si>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</si>
  <si>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</si>
  <si>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</si>
  <si>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</si>
  <si>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</si>
  <si>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</si>
  <si>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</si>
  <si>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</si>
  <si>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</si>
  <si>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</si>
  <si>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</si>
  <si>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</si>
  <si>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</si>
  <si>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</si>
  <si>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</si>
  <si>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</si>
  <si>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</si>
  <si>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</si>
  <si>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</si>
  <si>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</si>
  <si>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</si>
  <si>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</si>
  <si>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</si>
  <si>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</si>
  <si>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</si>
  <si>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</si>
  <si>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</si>
  <si>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</si>
  <si>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</si>
  <si>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</si>
  <si>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</si>
  <si>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</si>
  <si>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</si>
  <si>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</si>
  <si>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</si>
  <si>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</si>
  <si>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</si>
  <si>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</si>
  <si>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</si>
  <si>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</si>
  <si>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</si>
  <si>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</si>
  <si>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</si>
  <si>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</si>
  <si>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</si>
  <si>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</si>
  <si>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</si>
  <si>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</si>
  <si>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</si>
  <si>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</si>
  <si>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</si>
  <si>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</si>
  <si>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</si>
  <si>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</si>
  <si>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</si>
  <si>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</si>
  <si>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</si>
  <si>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</si>
  <si>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</si>
  <si>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</si>
  <si>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</si>
  <si>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</si>
  <si>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</si>
  <si>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</si>
  <si>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</si>
  <si>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</si>
  <si>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</si>
  <si>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</si>
  <si>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</si>
  <si>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</si>
  <si>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</si>
  <si>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</si>
  <si>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</si>
  <si>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</si>
  <si>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</si>
  <si>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</si>
  <si>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</si>
  <si>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</si>
  <si>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</si>
  <si>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</si>
  <si>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</si>
  <si>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</si>
  <si>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</si>
  <si>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</si>
  <si>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</si>
  <si>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</si>
  <si>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</si>
  <si>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</si>
  <si>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</si>
  <si>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</si>
  <si>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</si>
  <si>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</si>
  <si>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</si>
  <si>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</si>
  <si>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</si>
  <si>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</si>
  <si>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</si>
  <si>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</si>
  <si>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</si>
  <si>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</si>
  <si>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</si>
  <si>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</si>
  <si>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</si>
  <si>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</si>
  <si>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</si>
  <si>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</si>
  <si>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</si>
  <si>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</si>
  <si>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</si>
  <si>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</si>
  <si>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</si>
  <si>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</si>
  <si>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</si>
  <si>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</si>
  <si>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</si>
  <si>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</si>
  <si>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</si>
  <si>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</si>
  <si>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</si>
  <si>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</si>
  <si>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</si>
  <si>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</si>
  <si>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</si>
  <si>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</si>
  <si>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</si>
  <si>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</si>
  <si>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</si>
  <si>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</si>
  <si>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</si>
  <si>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</si>
  <si>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</si>
  <si>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</si>
  <si>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</si>
  <si>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</si>
  <si>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</si>
  <si>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</si>
  <si>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</si>
  <si>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</si>
  <si>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</si>
  <si>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</si>
  <si>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</si>
  <si>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</si>
  <si>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</si>
  <si>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</si>
  <si>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</si>
  <si>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</si>
  <si>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</si>
  <si>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</si>
  <si>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</si>
  <si>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</si>
  <si>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</si>
  <si>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</si>
  <si>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</si>
  <si>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</si>
  <si>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</si>
  <si>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</si>
  <si>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</si>
  <si>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</si>
  <si>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</si>
  <si>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</si>
  <si>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</si>
  <si>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</si>
  <si>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</si>
  <si>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</si>
  <si>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</si>
  <si>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</si>
  <si>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</si>
  <si>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</si>
  <si>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</si>
  <si>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</si>
  <si>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</si>
  <si>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</si>
  <si>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</si>
  <si>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</si>
  <si>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</si>
  <si>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</si>
  <si>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</si>
  <si>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</si>
  <si>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</si>
  <si>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</si>
  <si>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</si>
  <si>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</si>
  <si>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</si>
  <si>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</si>
  <si>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</si>
  <si>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</si>
  <si>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</si>
  <si>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</si>
  <si>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</si>
  <si>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</si>
  <si>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</si>
  <si>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</si>
  <si>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</si>
  <si>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</si>
  <si>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</si>
  <si>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</si>
  <si>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</si>
  <si>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</si>
  <si>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</si>
  <si>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</si>
  <si>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</si>
  <si>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</si>
  <si>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</si>
  <si>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</si>
  <si>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</si>
  <si>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</si>
  <si>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</si>
  <si>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</si>
  <si>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</si>
  <si>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</si>
  <si>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</si>
  <si>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</si>
  <si>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</si>
  <si>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</si>
  <si>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</si>
  <si>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</si>
  <si>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</si>
  <si>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</si>
  <si>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</si>
  <si>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</si>
  <si>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</si>
  <si>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</si>
  <si>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</si>
  <si>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</si>
  <si>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</si>
  <si>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</si>
  <si>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</si>
  <si>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</si>
  <si>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</si>
  <si>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</si>
  <si>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</si>
  <si>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</si>
  <si>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</si>
  <si>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</si>
  <si>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</si>
  <si>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</si>
  <si>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</si>
  <si>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</si>
  <si>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</si>
  <si>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</si>
  <si>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</si>
  <si>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</si>
  <si>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</si>
  <si>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</si>
  <si>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</si>
  <si>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</si>
  <si>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</si>
  <si>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</si>
  <si>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</si>
  <si>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</si>
  <si>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</si>
  <si>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</si>
  <si>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</si>
  <si>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</si>
  <si>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</si>
  <si>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</si>
  <si>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</si>
  <si>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</si>
  <si>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</si>
  <si>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</si>
  <si>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</si>
  <si>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</si>
  <si>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</si>
  <si>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</si>
  <si>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</si>
  <si>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</si>
  <si>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</si>
  <si>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</si>
  <si>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</si>
  <si>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</si>
  <si>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</si>
  <si>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</si>
  <si>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</si>
  <si>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</si>
  <si>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</si>
  <si>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</si>
  <si>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</si>
  <si>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</si>
  <si>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</si>
  <si>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</si>
  <si>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</si>
  <si>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</si>
  <si>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</si>
  <si>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</si>
  <si>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</si>
  <si>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</si>
  <si>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</si>
  <si>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</si>
  <si>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</si>
  <si>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</si>
  <si>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</si>
  <si>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</si>
  <si>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</si>
  <si>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</si>
  <si>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</si>
  <si>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</si>
  <si>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</si>
  <si>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</si>
  <si>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</si>
  <si>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</si>
  <si>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</si>
  <si>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</si>
  <si>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</si>
  <si>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</si>
  <si>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</si>
  <si>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</si>
  <si>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</si>
  <si>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</si>
  <si>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</si>
  <si>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</si>
  <si>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</si>
  <si>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</si>
  <si>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</si>
  <si>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</si>
  <si>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</si>
  <si>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</si>
  <si>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</si>
  <si>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</si>
  <si>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</si>
  <si>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</si>
  <si>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</si>
  <si>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</si>
  <si>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</si>
  <si>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</si>
  <si>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</si>
  <si>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</si>
  <si>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</si>
  <si>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</si>
  <si>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</si>
  <si>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</si>
  <si>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</si>
  <si>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</si>
  <si>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</si>
  <si>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</si>
  <si>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</si>
  <si>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</si>
  <si>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</si>
  <si>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</si>
  <si>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</si>
  <si>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</si>
  <si>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</si>
  <si>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</si>
  <si>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</si>
  <si>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</si>
  <si>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</si>
  <si>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</si>
  <si>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</si>
  <si>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</si>
  <si>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</si>
  <si>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</si>
  <si>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</si>
  <si>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</si>
  <si>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</si>
  <si>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</si>
  <si>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</si>
  <si>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</si>
  <si>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</si>
  <si>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</si>
  <si>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</si>
  <si>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</si>
  <si>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</si>
  <si>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</si>
  <si>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</si>
  <si>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</si>
  <si>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</si>
  <si>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</si>
  <si>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</si>
  <si>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</si>
  <si>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</si>
  <si>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</si>
  <si>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</si>
  <si>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</si>
  <si>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</si>
  <si>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</si>
  <si>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</si>
  <si>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</si>
  <si>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</si>
  <si>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</si>
  <si>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</si>
  <si>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</si>
  <si>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</si>
  <si>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</si>
  <si>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</si>
  <si>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</si>
  <si>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</si>
  <si>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</si>
  <si>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</si>
  <si>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</si>
  <si>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</si>
  <si>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</si>
  <si>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</si>
  <si>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</si>
  <si>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</si>
  <si>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</si>
  <si>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</si>
  <si>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</si>
  <si>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</si>
  <si>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</si>
  <si>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</si>
  <si>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</si>
  <si>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</si>
  <si>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</si>
  <si>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</si>
  <si>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</si>
  <si>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</si>
  <si>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</si>
  <si>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</si>
  <si>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</si>
  <si>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</si>
  <si>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</si>
  <si>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</si>
  <si>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</si>
  <si>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</si>
  <si>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</si>
  <si>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</si>
  <si>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</si>
  <si>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</si>
  <si>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</si>
  <si>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</si>
  <si>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</si>
  <si>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</si>
  <si>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</si>
  <si>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</si>
  <si>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</si>
  <si>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</si>
  <si>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</si>
  <si>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</si>
  <si>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</si>
  <si>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</si>
  <si>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</si>
  <si>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</si>
  <si>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</si>
  <si>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</si>
  <si>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</si>
  <si>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</si>
  <si>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</si>
  <si>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</si>
  <si>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</si>
  <si>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</si>
  <si>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</si>
  <si>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</si>
  <si>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</si>
  <si>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</si>
  <si>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</si>
  <si>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</si>
  <si>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</si>
  <si>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</si>
  <si>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</si>
  <si>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</si>
  <si>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</si>
  <si>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</si>
  <si>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</si>
  <si>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</si>
  <si>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</si>
  <si>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</si>
  <si>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</si>
  <si>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</si>
  <si>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</si>
  <si>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</si>
  <si>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</si>
  <si>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</si>
  <si>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</si>
  <si>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</si>
  <si>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</si>
  <si>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</si>
  <si>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</si>
  <si>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</si>
  <si>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</si>
  <si>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</si>
  <si>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</si>
  <si>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</si>
  <si>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</si>
  <si>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</si>
  <si>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</si>
  <si>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</si>
  <si>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</si>
  <si>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</si>
  <si>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</si>
  <si>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</si>
  <si>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</si>
  <si>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</si>
  <si>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</si>
  <si>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</si>
  <si>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</si>
  <si>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</si>
  <si>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</si>
  <si>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</si>
  <si>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</si>
  <si>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</si>
  <si>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</si>
  <si>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</si>
  <si>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</si>
  <si>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</si>
  <si>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</si>
  <si>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</si>
  <si>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</si>
  <si>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</si>
  <si>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</si>
  <si>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</si>
  <si>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</si>
  <si>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</si>
  <si>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</si>
  <si>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</si>
  <si>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</si>
  <si>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</si>
  <si>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</si>
  <si>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</si>
  <si>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</si>
  <si>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</si>
  <si>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</si>
  <si>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</si>
  <si>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</si>
  <si>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</si>
  <si>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</si>
  <si>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</si>
  <si>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</si>
  <si>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</si>
  <si>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</si>
  <si>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</si>
  <si>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</si>
  <si>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</si>
  <si>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</si>
  <si>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</si>
  <si>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</si>
  <si>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</si>
  <si>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</si>
  <si>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</si>
  <si>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</si>
  <si>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</si>
  <si>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</si>
  <si>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</si>
  <si>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</si>
  <si>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</si>
  <si>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</si>
  <si>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</si>
  <si>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</si>
  <si>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</si>
  <si>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</si>
  <si>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</si>
  <si>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</si>
  <si>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</si>
  <si>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</si>
  <si>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</si>
  <si>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</si>
  <si>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</si>
  <si>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</si>
  <si>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</si>
  <si>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</si>
  <si>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</si>
  <si>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</si>
  <si>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</si>
  <si>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</si>
  <si>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</si>
  <si>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</si>
  <si>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</si>
  <si>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</si>
  <si>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</si>
  <si>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</si>
  <si>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</si>
  <si>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</si>
  <si>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</si>
  <si>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</si>
  <si>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</si>
  <si>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</si>
  <si>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</si>
  <si>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</si>
  <si>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</si>
  <si>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</si>
  <si>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</si>
  <si>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</si>
  <si>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</si>
  <si>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</si>
  <si>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</si>
  <si>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</si>
  <si>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</si>
  <si>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</si>
  <si>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</si>
  <si>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</si>
  <si>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</si>
  <si>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</si>
  <si>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</si>
  <si>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</si>
  <si>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</si>
  <si>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</si>
  <si>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</si>
  <si>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</si>
  <si>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</si>
  <si>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</si>
  <si>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</si>
  <si>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</si>
  <si>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</si>
  <si>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</si>
  <si>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</si>
  <si>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</si>
  <si>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</si>
  <si>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</si>
  <si>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</si>
  <si>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</si>
  <si>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</si>
  <si>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</si>
  <si>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</si>
  <si>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</si>
  <si>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</si>
  <si>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</si>
  <si>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</si>
  <si>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</si>
  <si>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</si>
  <si>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</si>
  <si>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</si>
  <si>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</si>
  <si>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</si>
  <si>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</si>
  <si>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</si>
  <si>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</si>
  <si>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</si>
  <si>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</si>
  <si>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</si>
  <si>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</si>
  <si>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</si>
  <si>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</si>
  <si>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</si>
  <si>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</si>
  <si>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</si>
  <si>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</si>
  <si>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</si>
  <si>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</si>
  <si>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</si>
  <si>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</si>
  <si>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</si>
  <si>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</si>
  <si>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</si>
  <si>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</si>
  <si>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</si>
  <si>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</si>
  <si>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</si>
  <si>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</si>
  <si>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</si>
  <si>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</si>
  <si>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</si>
  <si>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</si>
  <si>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</si>
  <si>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</si>
  <si>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</si>
  <si>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</si>
  <si>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</si>
  <si>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</si>
  <si>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</si>
  <si>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</si>
  <si>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</si>
  <si>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</si>
  <si>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</si>
  <si>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</si>
  <si>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</si>
  <si>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</si>
  <si>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</si>
  <si>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</si>
  <si>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</si>
  <si>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</si>
  <si>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</si>
  <si>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</si>
  <si>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</si>
  <si>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</si>
  <si>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</si>
  <si>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</si>
  <si>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</si>
  <si>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</si>
  <si>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</si>
  <si>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</si>
  <si>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</si>
  <si>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</si>
  <si>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</si>
  <si>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</si>
  <si>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</si>
  <si>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</si>
  <si>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</si>
  <si>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</si>
  <si>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</si>
  <si>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</si>
  <si>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</si>
  <si>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</si>
  <si>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</si>
  <si>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</si>
  <si>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</si>
  <si>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</si>
  <si>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</si>
  <si>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</si>
  <si>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</si>
  <si>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</si>
  <si>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</si>
  <si>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</si>
  <si>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</si>
  <si>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</si>
  <si>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</si>
  <si>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</si>
  <si>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</si>
  <si>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</si>
  <si>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</si>
  <si>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</si>
  <si>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</si>
  <si>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</si>
  <si>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</si>
  <si>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</si>
  <si>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</si>
  <si>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</si>
  <si>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</si>
  <si>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</si>
  <si>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</si>
  <si>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</si>
  <si>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</si>
  <si>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</si>
  <si>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</si>
  <si>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</si>
  <si>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</si>
  <si>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</si>
  <si>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</si>
  <si>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</si>
  <si>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</si>
  <si>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</si>
  <si>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</si>
  <si>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</si>
  <si>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</si>
  <si>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</si>
  <si>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</si>
  <si>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</si>
  <si>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</si>
  <si>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</si>
  <si>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</si>
  <si>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</si>
  <si>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</si>
  <si>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</si>
  <si>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</si>
  <si>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</si>
  <si>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</si>
  <si>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</si>
  <si>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</si>
  <si>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</si>
  <si>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</si>
  <si>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</si>
  <si>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</si>
  <si>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</si>
  <si>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</si>
  <si>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</si>
  <si>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</si>
  <si>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</si>
  <si>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</si>
  <si>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</si>
  <si>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</si>
  <si>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</si>
  <si>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</si>
  <si>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</si>
  <si>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</si>
  <si>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</si>
  <si>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</si>
  <si>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</si>
  <si>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</si>
  <si>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</si>
  <si>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</si>
  <si>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</si>
  <si>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</si>
  <si>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</si>
  <si>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</si>
  <si>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</si>
  <si>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</si>
  <si>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</si>
  <si>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</si>
  <si>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</si>
  <si>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</si>
  <si>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</si>
  <si>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</si>
  <si>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</si>
  <si>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</si>
  <si>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</si>
  <si>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</si>
  <si>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</si>
  <si>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</si>
  <si>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</si>
  <si>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</si>
  <si>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</si>
  <si>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</si>
  <si>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</si>
  <si>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</si>
  <si>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</si>
  <si>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</si>
  <si>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</si>
  <si>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</si>
  <si>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</si>
  <si>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</si>
  <si>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</si>
  <si>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</si>
  <si>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</si>
  <si>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</si>
  <si>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</si>
  <si>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</si>
  <si>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</si>
  <si>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</si>
  <si>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</si>
  <si>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</si>
  <si>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</si>
  <si>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</si>
  <si>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</si>
  <si>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</si>
  <si>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</si>
  <si>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</si>
  <si>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</si>
  <si>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</si>
  <si>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</si>
  <si>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</si>
  <si>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</si>
  <si>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</si>
  <si>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</si>
  <si>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</si>
  <si>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</si>
  <si>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</si>
  <si>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</si>
  <si>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</si>
  <si>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</si>
  <si>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</si>
  <si>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</si>
  <si>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</si>
  <si>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</si>
  <si>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</si>
  <si>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</si>
  <si>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</si>
  <si>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</si>
  <si>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</si>
  <si>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</si>
  <si>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</si>
  <si>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</si>
  <si>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</si>
  <si>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</si>
  <si>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</si>
  <si>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</si>
  <si>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</si>
  <si>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</si>
  <si>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</si>
  <si>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</si>
  <si>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</si>
  <si>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</si>
  <si>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</si>
  <si>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</si>
  <si>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</si>
  <si>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</si>
  <si>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</si>
  <si>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</si>
  <si>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</si>
  <si>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</si>
  <si>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</si>
  <si>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</si>
  <si>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</si>
  <si>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</si>
  <si>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</si>
  <si>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</si>
  <si>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</si>
  <si>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</si>
  <si>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</si>
  <si>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</si>
  <si>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</si>
  <si>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</si>
  <si>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</si>
  <si>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</si>
  <si>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</si>
  <si>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</si>
  <si>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</si>
  <si>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</si>
  <si>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</si>
  <si>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</si>
  <si>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</si>
  <si>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</si>
  <si>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</si>
  <si>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</si>
  <si>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</si>
  <si>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</si>
  <si>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</si>
  <si>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</si>
  <si>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</si>
  <si>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</si>
  <si>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</si>
  <si>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</si>
  <si>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</si>
  <si>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</si>
  <si>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</si>
  <si>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</si>
  <si>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</si>
  <si>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</si>
  <si>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</si>
  <si>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</si>
  <si>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</si>
  <si>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</si>
  <si>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</si>
  <si>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</si>
  <si>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</si>
  <si>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</si>
  <si>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</si>
  <si>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</si>
  <si>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</si>
  <si>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</si>
  <si>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</si>
  <si>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</si>
  <si>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</si>
  <si>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</si>
  <si>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</si>
  <si>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</si>
  <si>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</si>
  <si>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</si>
  <si>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</si>
  <si>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</si>
  <si>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</si>
  <si>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</si>
  <si>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</si>
  <si>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</si>
  <si>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</si>
  <si>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</si>
  <si>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</si>
  <si>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</si>
  <si>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</si>
  <si>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</si>
  <si>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</si>
  <si>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</si>
  <si>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</si>
  <si>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</si>
  <si>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</si>
  <si>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</si>
  <si>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</si>
  <si>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</si>
  <si>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</si>
  <si>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</si>
  <si>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</si>
  <si>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</si>
  <si>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</si>
  <si>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</si>
  <si>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</si>
  <si>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</si>
  <si>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</si>
  <si>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</si>
  <si>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</si>
  <si>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</si>
  <si>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</si>
  <si>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</si>
  <si>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</si>
  <si>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</si>
  <si>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</si>
  <si>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</si>
  <si>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</si>
  <si>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</si>
  <si>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</si>
  <si>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</si>
  <si>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</si>
  <si>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</si>
  <si>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</si>
  <si>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</si>
  <si>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</si>
  <si>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</si>
  <si>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</si>
  <si>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</si>
  <si>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</si>
  <si>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</si>
  <si>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</si>
  <si>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</si>
  <si>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</si>
  <si>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</si>
  <si>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</si>
  <si>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</si>
  <si>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</si>
  <si>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</si>
  <si>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</si>
  <si>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</si>
  <si>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</si>
  <si>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</si>
  <si>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</si>
  <si>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</si>
  <si>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</si>
  <si>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</si>
  <si>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</si>
  <si>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</si>
  <si>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</si>
  <si>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</si>
  <si>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</si>
  <si>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</si>
  <si>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</si>
  <si>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</si>
  <si>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</si>
  <si>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</si>
  <si>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</si>
  <si>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</si>
  <si>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</si>
  <si>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</si>
  <si>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</si>
  <si>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</si>
  <si>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</si>
  <si>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</si>
  <si>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</si>
  <si>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</si>
  <si>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</si>
  <si>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</si>
  <si>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</si>
  <si>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</si>
  <si>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</si>
  <si>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</si>
  <si>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</si>
  <si>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</si>
  <si>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</si>
  <si>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</si>
  <si>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</si>
  <si>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</si>
  <si>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</si>
  <si>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</si>
  <si>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</si>
  <si>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</si>
  <si>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</si>
  <si>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</si>
  <si>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</si>
  <si>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</si>
  <si>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</si>
  <si>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</si>
  <si>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</si>
  <si>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</si>
  <si>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</si>
  <si>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</si>
  <si>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</si>
  <si>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</si>
  <si>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</si>
  <si>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</si>
  <si>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</si>
  <si>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</si>
  <si>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</si>
  <si>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</si>
  <si>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</si>
  <si>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</si>
  <si>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</si>
  <si>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</si>
  <si>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</si>
  <si>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</si>
  <si>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</si>
  <si>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</si>
  <si>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</si>
  <si>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</si>
  <si>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</si>
  <si>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</si>
  <si>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</si>
  <si>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</si>
  <si>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</si>
  <si>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</si>
  <si>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</si>
  <si>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</si>
  <si>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</si>
  <si>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</si>
  <si>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</si>
  <si>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</si>
  <si>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</si>
  <si>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</si>
  <si>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</si>
  <si>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</si>
  <si>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</si>
  <si>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</si>
  <si>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</si>
  <si>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</si>
  <si>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</si>
  <si>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</si>
  <si>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</si>
  <si>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</si>
  <si>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</si>
  <si>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</si>
  <si>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</si>
  <si>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</si>
  <si>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</si>
  <si>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</si>
  <si>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</si>
  <si>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</si>
  <si>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</si>
  <si>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</si>
  <si>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</si>
  <si>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</si>
  <si>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</si>
  <si>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</si>
  <si>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</si>
  <si>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</si>
  <si>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</si>
  <si>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</si>
  <si>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</si>
  <si>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</si>
  <si>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</si>
  <si>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</si>
  <si>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</si>
  <si>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</si>
  <si>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</si>
  <si>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</si>
  <si>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</si>
  <si>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</si>
  <si>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</si>
  <si>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</si>
  <si>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</si>
  <si>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</si>
  <si>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</si>
  <si>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</si>
  <si>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</si>
  <si>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</si>
  <si>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</si>
  <si>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</si>
  <si>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</si>
  <si>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</si>
  <si>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</si>
  <si>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</si>
  <si>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</si>
  <si>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</si>
  <si>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</si>
  <si>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</si>
  <si>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</si>
  <si>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</si>
  <si>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</si>
  <si>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</si>
  <si>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</si>
  <si>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</si>
  <si>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</si>
  <si>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</si>
  <si>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</si>
  <si>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</si>
  <si>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</si>
  <si>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</si>
  <si>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</si>
  <si>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</si>
  <si>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</si>
  <si>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</si>
  <si>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</si>
  <si>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</si>
  <si>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</si>
  <si>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</si>
  <si>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</si>
  <si>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</si>
  <si>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</si>
  <si>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</si>
  <si>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</si>
  <si>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</si>
  <si>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</si>
  <si>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</si>
  <si>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</si>
  <si>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</si>
  <si>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</si>
  <si>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</si>
  <si>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</si>
  <si>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</si>
  <si>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</si>
  <si>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</si>
  <si>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</si>
  <si>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</si>
  <si>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</si>
  <si>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</si>
  <si>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</si>
  <si>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</si>
  <si>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</si>
  <si>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</si>
  <si>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</si>
  <si>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</si>
  <si>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</si>
  <si>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</si>
  <si>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</si>
  <si>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</si>
  <si>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</si>
  <si>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</si>
  <si>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</si>
  <si>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</si>
  <si>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</si>
  <si>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</si>
  <si>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</si>
  <si>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</si>
  <si>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</si>
  <si>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</si>
  <si>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</si>
  <si>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</si>
  <si>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</si>
  <si>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</si>
  <si>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</si>
  <si>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</si>
  <si>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</si>
  <si>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</si>
  <si>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</si>
  <si>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</si>
  <si>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</si>
  <si>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</si>
  <si>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</si>
  <si>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</si>
  <si>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</si>
  <si>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</si>
  <si>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</si>
  <si>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</si>
  <si>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</si>
  <si>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</si>
  <si>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</si>
  <si>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</si>
  <si>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</si>
  <si>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</si>
  <si>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</si>
  <si>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</si>
  <si>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</si>
  <si>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</si>
  <si>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</si>
  <si>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</si>
  <si>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</si>
  <si>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</si>
  <si>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</si>
  <si>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</si>
  <si>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</si>
  <si>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</si>
  <si>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</si>
  <si>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</si>
  <si>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</si>
  <si>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</si>
  <si>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</si>
  <si>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</si>
  <si>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</si>
  <si>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</si>
  <si>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</si>
  <si>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</si>
  <si>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</si>
  <si>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</si>
  <si>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</si>
  <si>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</si>
  <si>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</si>
  <si>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</si>
  <si>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</si>
  <si>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</si>
  <si>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</si>
  <si>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</si>
  <si>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</si>
  <si>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</si>
  <si>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</si>
  <si>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</si>
  <si>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</si>
  <si>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</si>
  <si>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</si>
  <si>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</si>
  <si>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</si>
  <si>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</si>
  <si>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</si>
  <si>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</si>
  <si>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</si>
  <si>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</si>
  <si>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</si>
  <si>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</si>
  <si>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</si>
  <si>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</si>
  <si>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</si>
  <si>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</si>
  <si>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</si>
  <si>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</si>
  <si>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</si>
  <si>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</si>
  <si>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</si>
  <si>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</si>
  <si>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</si>
  <si>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</si>
  <si>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</si>
  <si>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</si>
  <si>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</si>
  <si>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</si>
  <si>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</si>
  <si>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</si>
  <si>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</si>
  <si>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</si>
  <si>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</si>
  <si>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</si>
  <si>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</si>
  <si>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</si>
  <si>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</si>
  <si>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</si>
  <si>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</si>
  <si>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</si>
  <si>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</si>
  <si>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</si>
  <si>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</si>
  <si>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</si>
  <si>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</si>
  <si>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</si>
  <si>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</si>
  <si>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</si>
  <si>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</si>
  <si>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</si>
  <si>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</si>
  <si>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</si>
  <si>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</si>
  <si>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</si>
  <si>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</si>
  <si>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</si>
  <si>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</si>
  <si>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</si>
  <si>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</si>
  <si>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</si>
  <si>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</si>
  <si>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</si>
  <si>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</si>
  <si>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</si>
  <si>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</si>
  <si>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</si>
  <si>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</si>
  <si>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</si>
  <si>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</si>
  <si>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</si>
  <si>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</si>
  <si>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</si>
  <si>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</si>
  <si>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</si>
  <si>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</si>
  <si>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</si>
  <si>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</si>
  <si>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</si>
  <si>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</si>
  <si>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</si>
  <si>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</si>
  <si>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</si>
  <si>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</si>
  <si>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</si>
  <si>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</si>
  <si>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</si>
  <si>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</si>
  <si>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</si>
  <si>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</si>
  <si>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</si>
  <si>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</si>
  <si>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</si>
  <si>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</si>
  <si>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</si>
  <si>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</si>
  <si>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</si>
  <si>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</si>
  <si>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</si>
  <si>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</si>
  <si>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</si>
  <si>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</si>
  <si>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</si>
  <si>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</si>
  <si>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</si>
  <si>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</si>
  <si>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</si>
  <si>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</si>
  <si>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</si>
  <si>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</si>
  <si>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</si>
  <si>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</si>
  <si>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</si>
  <si>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</si>
  <si>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</si>
  <si>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</si>
  <si>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</si>
  <si>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</si>
  <si>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</si>
  <si>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</si>
  <si>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</si>
  <si>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</si>
  <si>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</si>
  <si>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</si>
  <si>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</si>
  <si>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</si>
  <si>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</si>
  <si>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</si>
  <si>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</si>
  <si>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</si>
  <si>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</si>
  <si>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</si>
  <si>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</si>
  <si>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</si>
  <si>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</si>
  <si>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</si>
  <si>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</si>
  <si>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</si>
  <si>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</si>
  <si>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</si>
  <si>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</si>
  <si>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</si>
  <si>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</si>
  <si>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</si>
  <si>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</si>
  <si>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</si>
  <si>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</si>
  <si>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</si>
  <si>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</si>
  <si>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</si>
  <si>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</si>
  <si>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</si>
  <si>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</si>
  <si>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</si>
  <si>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</si>
  <si>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</si>
  <si>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</si>
  <si>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</si>
  <si>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</si>
  <si>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</si>
  <si>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</si>
  <si>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</si>
  <si>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</si>
  <si>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</si>
  <si>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</si>
  <si>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</si>
  <si>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</si>
  <si>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</si>
  <si>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</si>
  <si>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</si>
  <si>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</si>
  <si>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</si>
  <si>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</si>
  <si>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</si>
  <si>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</si>
  <si>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</si>
  <si>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</si>
  <si>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</si>
  <si>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</si>
  <si>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</si>
  <si>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</si>
  <si>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</si>
  <si>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</si>
  <si>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</si>
  <si>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</si>
  <si>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</si>
  <si>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</si>
  <si>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</si>
  <si>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</si>
  <si>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</si>
  <si>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</si>
  <si>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</si>
  <si>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</si>
  <si>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</si>
  <si>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</si>
  <si>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</si>
  <si>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</si>
  <si>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</si>
  <si>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</si>
  <si>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</si>
  <si>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</si>
  <si>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</si>
  <si>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</si>
  <si>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</si>
  <si>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</si>
  <si>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</si>
  <si>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</si>
  <si>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</si>
  <si>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</si>
  <si>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</si>
  <si>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</si>
  <si>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</si>
  <si>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</si>
  <si>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</si>
  <si>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</si>
  <si>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</si>
  <si>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</si>
  <si>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</si>
  <si>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</si>
  <si>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</si>
  <si>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</si>
  <si>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</si>
  <si>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</si>
  <si>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</si>
  <si>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</si>
  <si>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</si>
  <si>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</si>
  <si>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</si>
  <si>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</si>
  <si>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</si>
  <si>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</si>
  <si>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</si>
  <si>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</si>
  <si>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</si>
  <si>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</si>
  <si>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</si>
  <si>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</si>
  <si>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</si>
  <si>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</si>
  <si>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</si>
  <si>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</si>
  <si>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</si>
  <si>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</si>
  <si>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</si>
  <si>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</si>
  <si>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</si>
  <si>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</si>
  <si>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</si>
  <si>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</si>
  <si>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</si>
  <si>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</si>
  <si>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</si>
  <si>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</si>
  <si>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</si>
  <si>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</si>
  <si>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</si>
  <si>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</si>
  <si>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</si>
  <si>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</si>
  <si>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</si>
  <si>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</si>
  <si>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</si>
  <si>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</si>
  <si>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</si>
  <si>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</si>
  <si>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</si>
  <si>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</si>
  <si>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</si>
  <si>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</si>
  <si>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</si>
  <si>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</si>
  <si>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</si>
  <si>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</si>
  <si>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</si>
  <si>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</si>
  <si>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</si>
  <si>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</si>
  <si>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</si>
  <si>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</si>
  <si>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</si>
  <si>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</si>
  <si>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</si>
  <si>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</si>
  <si>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</si>
  <si>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</si>
  <si>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</si>
  <si>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</si>
  <si>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</si>
  <si>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</si>
  <si>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</si>
  <si>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</si>
  <si>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</si>
  <si>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</si>
  <si>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</si>
  <si>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</si>
  <si>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</si>
  <si>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</si>
  <si>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</si>
  <si>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</si>
  <si>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</si>
  <si>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</si>
  <si>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</si>
  <si>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</si>
  <si>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</si>
  <si>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</si>
  <si>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</si>
  <si>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</si>
  <si>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</si>
  <si>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</si>
  <si>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</si>
  <si>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</si>
  <si>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</si>
  <si>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</si>
  <si>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</si>
  <si>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</si>
  <si>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</si>
  <si>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</si>
  <si>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</si>
  <si>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</si>
  <si>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</si>
  <si>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</si>
  <si>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</si>
  <si>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</si>
  <si>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</si>
  <si>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</si>
  <si>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</si>
  <si>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</si>
  <si>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</si>
  <si>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</si>
  <si>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</si>
  <si>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</si>
  <si>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</si>
  <si>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</si>
  <si>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</si>
  <si>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</si>
  <si>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</si>
  <si>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</si>
  <si>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</si>
  <si>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</si>
  <si>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</si>
  <si>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</si>
  <si>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</si>
  <si>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</si>
  <si>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</si>
  <si>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</si>
  <si>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</si>
  <si>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</si>
  <si>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</si>
  <si>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</si>
  <si>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</si>
  <si>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</si>
  <si>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</si>
  <si>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</si>
  <si>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</si>
  <si>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</si>
  <si>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</si>
  <si>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</si>
  <si>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</si>
  <si>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</si>
  <si>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</si>
  <si>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</si>
  <si>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</si>
  <si>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</si>
  <si>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</si>
  <si>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</si>
  <si>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</si>
  <si>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</si>
  <si>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</si>
  <si>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</si>
  <si>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</si>
  <si>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</si>
  <si>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</si>
  <si>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</si>
  <si>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</si>
  <si>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</si>
  <si>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</si>
  <si>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</si>
  <si>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</si>
  <si>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</si>
  <si>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</si>
  <si>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</si>
  <si>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</si>
  <si>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</si>
  <si>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</si>
  <si>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</si>
  <si>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</si>
  <si>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</si>
  <si>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</si>
  <si>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</si>
  <si>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</si>
  <si>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</si>
  <si>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</si>
  <si>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</si>
  <si>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</si>
  <si>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</si>
  <si>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</si>
  <si>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</si>
  <si>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</si>
  <si>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</si>
  <si>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</si>
  <si>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</si>
  <si>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</si>
  <si>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</si>
  <si>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</si>
  <si>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</si>
  <si>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</si>
  <si>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</si>
  <si>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</si>
  <si>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</si>
  <si>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</si>
  <si>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</si>
  <si>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</si>
  <si>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</si>
  <si>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</si>
  <si>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</si>
  <si>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</si>
  <si>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</si>
  <si>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</si>
  <si>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</si>
  <si>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</si>
  <si>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</si>
  <si>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</si>
  <si>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</si>
  <si>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</si>
  <si>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</si>
  <si>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</si>
  <si>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</si>
  <si>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</si>
  <si>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</si>
  <si>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</si>
  <si>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</si>
  <si>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</si>
  <si>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</si>
  <si>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</si>
  <si>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</si>
  <si>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</si>
  <si>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</si>
  <si>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</si>
  <si>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</si>
  <si>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</si>
  <si>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</si>
  <si>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</si>
  <si>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</si>
  <si>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</si>
  <si>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</si>
  <si>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</si>
  <si>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</si>
  <si>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</si>
  <si>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</si>
  <si>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</si>
  <si>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</si>
  <si>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</si>
  <si>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</si>
  <si>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</si>
  <si>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</si>
  <si>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</si>
  <si>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</si>
  <si>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</si>
  <si>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</si>
  <si>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</si>
  <si>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</si>
  <si>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</si>
  <si>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</si>
  <si>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</si>
  <si>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</si>
  <si>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</si>
  <si>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</si>
  <si>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</si>
  <si>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</si>
  <si>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</si>
  <si>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</si>
  <si>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</si>
  <si>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</si>
  <si>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</si>
  <si>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</si>
  <si>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</si>
  <si>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</si>
  <si>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</si>
  <si>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</si>
  <si>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</si>
  <si>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</si>
  <si>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</si>
  <si>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</si>
  <si>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</si>
  <si>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</si>
  <si>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</si>
  <si>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</si>
  <si>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</si>
  <si>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</si>
  <si>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</si>
  <si>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</si>
  <si>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</si>
  <si>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</si>
  <si>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</si>
  <si>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</si>
  <si>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</si>
  <si>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</si>
  <si>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</si>
  <si>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</si>
  <si>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</si>
  <si>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</si>
  <si>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</si>
  <si>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</si>
  <si>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</si>
  <si>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</si>
  <si>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</si>
  <si>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</si>
  <si>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</si>
  <si>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</si>
  <si>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</si>
  <si>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</si>
  <si>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</si>
  <si>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</si>
  <si>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</si>
  <si>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</si>
  <si>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</si>
  <si>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</si>
  <si>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</si>
  <si>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</si>
  <si>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</si>
  <si>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</si>
  <si>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</si>
  <si>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</si>
  <si>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</si>
  <si>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</si>
  <si>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</si>
  <si>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</si>
  <si>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</si>
  <si>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</si>
  <si>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</si>
  <si>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</si>
  <si>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</si>
  <si>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</si>
  <si>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</si>
  <si>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</si>
  <si>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</si>
  <si>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</si>
  <si>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</si>
  <si>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</si>
  <si>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</si>
  <si>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</si>
  <si>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</si>
  <si>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</si>
  <si>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</si>
  <si>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</si>
  <si>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</si>
  <si>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</si>
  <si>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</si>
  <si>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</si>
  <si>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</si>
  <si>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</si>
  <si>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</si>
  <si>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</si>
  <si>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</si>
  <si>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</si>
  <si>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</si>
  <si>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</si>
  <si>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</si>
  <si>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</si>
  <si>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</si>
  <si>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</si>
  <si>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</si>
  <si>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</si>
  <si>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</si>
  <si>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</si>
  <si>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</si>
  <si>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</si>
  <si>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</si>
  <si>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</si>
  <si>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</si>
  <si>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</si>
  <si>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</si>
  <si>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</si>
  <si>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</si>
  <si>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</si>
  <si>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</si>
  <si>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</si>
  <si>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</si>
  <si>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</si>
  <si>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</si>
  <si>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</si>
  <si>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</si>
  <si>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</si>
  <si>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</si>
  <si>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</si>
  <si>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</si>
  <si>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</si>
  <si>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</si>
  <si>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</si>
  <si>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</si>
  <si>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</si>
  <si>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</si>
  <si>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</si>
  <si>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</si>
  <si>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</si>
  <si>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</si>
  <si>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</si>
  <si>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</si>
  <si>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</si>
  <si>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</si>
  <si>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</si>
  <si>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</si>
  <si>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</si>
  <si>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</si>
  <si>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</si>
  <si>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</si>
  <si>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</si>
  <si>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</si>
  <si>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</si>
  <si>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</si>
  <si>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</si>
  <si>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</si>
  <si>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</si>
  <si>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</si>
  <si>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</si>
  <si>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</si>
  <si>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</si>
  <si>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</si>
  <si>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</si>
  <si>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</si>
  <si>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</si>
  <si>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</si>
  <si>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</si>
  <si>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</si>
  <si>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</si>
  <si>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</si>
  <si>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</si>
  <si>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</si>
  <si>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</si>
  <si>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</si>
  <si>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</si>
  <si>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</si>
  <si>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</si>
  <si>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</si>
  <si>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</si>
  <si>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</si>
  <si>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</si>
  <si>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</si>
  <si>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</si>
  <si>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</si>
  <si>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</si>
  <si>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</si>
  <si>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</si>
  <si>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</si>
  <si>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</si>
  <si>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</si>
  <si>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</si>
  <si>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</si>
  <si>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</si>
  <si>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</si>
  <si>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</si>
  <si>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</si>
  <si>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</si>
  <si>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</si>
  <si>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</si>
  <si>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</si>
  <si>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</si>
  <si>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</si>
  <si>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</si>
  <si>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</si>
  <si>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</si>
  <si>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</si>
  <si>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</si>
  <si>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</si>
  <si>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</si>
  <si>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</si>
  <si>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</si>
  <si>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</si>
  <si>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</si>
  <si>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</si>
  <si>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</si>
  <si>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</si>
  <si>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</si>
  <si>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</si>
  <si>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</si>
  <si>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</si>
  <si>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</si>
  <si>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</si>
  <si>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</si>
  <si>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</si>
  <si>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</si>
  <si>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</si>
  <si>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</si>
  <si>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</si>
  <si>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</si>
  <si>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</si>
  <si>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</si>
  <si>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</si>
  <si>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</si>
  <si>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</si>
  <si>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</si>
  <si>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</si>
  <si>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</si>
  <si>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</si>
  <si>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</si>
  <si>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</si>
  <si>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</si>
  <si>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</si>
  <si>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</si>
  <si>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</si>
  <si>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</si>
  <si>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</si>
  <si>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</si>
  <si>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</si>
  <si>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</si>
  <si>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</si>
  <si>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</si>
  <si>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</si>
  <si>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</si>
  <si>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</si>
  <si>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</si>
  <si>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</si>
  <si>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</si>
  <si>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</si>
  <si>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</si>
  <si>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</si>
  <si>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</si>
  <si>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</si>
  <si>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</si>
  <si>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</si>
  <si>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</si>
  <si>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</si>
  <si>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</si>
  <si>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</si>
  <si>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</si>
  <si>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</si>
  <si>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</si>
  <si>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</si>
  <si>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</si>
  <si>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</si>
  <si>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</si>
  <si>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</si>
  <si>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</si>
  <si>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</si>
  <si>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</si>
  <si>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</si>
  <si>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</si>
  <si>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</si>
  <si>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</si>
  <si>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</si>
  <si>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</si>
  <si>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</si>
  <si>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</si>
  <si>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</si>
  <si>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</si>
  <si>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</si>
  <si>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</si>
  <si>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</si>
  <si>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</si>
  <si>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</si>
  <si>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</si>
  <si>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</si>
  <si>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</si>
  <si>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</si>
  <si>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</si>
  <si>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</si>
  <si>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</si>
  <si>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</si>
  <si>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</si>
  <si>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</si>
  <si>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</si>
  <si>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</si>
  <si>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</si>
  <si>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</si>
  <si>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</si>
  <si>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</si>
  <si>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</si>
  <si>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</si>
  <si>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</si>
  <si>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</si>
  <si>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</si>
  <si>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</si>
  <si>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</si>
  <si>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</si>
  <si>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</si>
  <si>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</si>
  <si>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</si>
  <si>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</si>
  <si>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</si>
  <si>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</si>
  <si>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</si>
  <si>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</si>
  <si>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</si>
  <si>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</si>
  <si>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</si>
  <si>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</si>
  <si>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</si>
  <si>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</si>
  <si>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</si>
  <si>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</si>
  <si>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</si>
  <si>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</si>
  <si>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</si>
  <si>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</si>
  <si>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</si>
  <si>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</si>
  <si>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</si>
  <si>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</si>
  <si>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</si>
  <si>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</si>
  <si>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</si>
  <si>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</si>
  <si>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</si>
  <si>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</si>
  <si>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</si>
  <si>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</si>
  <si>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</si>
  <si>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</si>
  <si>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</si>
  <si>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</si>
  <si>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</si>
  <si>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</si>
  <si>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</si>
  <si>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</si>
  <si>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</si>
  <si>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</si>
  <si>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</si>
  <si>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</si>
  <si>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</si>
  <si>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</si>
  <si>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</si>
  <si>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</si>
  <si>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</si>
  <si>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</si>
  <si>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</si>
  <si>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</si>
  <si>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</si>
  <si>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</si>
  <si>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</si>
  <si>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</si>
  <si>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</si>
  <si>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</si>
  <si>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</si>
  <si>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</si>
  <si>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</si>
  <si>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</si>
  <si>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</si>
  <si>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</si>
  <si>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</si>
  <si>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</si>
  <si>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</si>
  <si>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</si>
  <si>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</si>
  <si>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</si>
  <si>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</si>
  <si>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</si>
  <si>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</si>
  <si>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</si>
  <si>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</si>
  <si>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</si>
  <si>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</si>
  <si>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</si>
  <si>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</si>
  <si>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</si>
  <si>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</si>
  <si>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</si>
  <si>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</si>
  <si>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</si>
  <si>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</si>
  <si>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</si>
  <si>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</si>
  <si>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</si>
  <si>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</si>
  <si>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</si>
  <si>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</si>
  <si>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</si>
  <si>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</si>
  <si>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</si>
  <si>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</si>
  <si>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</si>
  <si>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</si>
  <si>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</si>
  <si>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</si>
  <si>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</si>
  <si>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</si>
  <si>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</si>
  <si>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</si>
  <si>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</si>
  <si>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</si>
  <si>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</si>
  <si>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</si>
  <si>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</si>
  <si>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</si>
  <si>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</si>
  <si>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</si>
  <si>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</si>
  <si>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</si>
  <si>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</si>
  <si>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</si>
  <si>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</si>
  <si>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</si>
  <si>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</si>
  <si>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</si>
  <si>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</si>
  <si>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</si>
  <si>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</si>
  <si>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</si>
  <si>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</si>
  <si>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</si>
  <si>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</si>
  <si>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</si>
  <si>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</si>
  <si>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</si>
  <si>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</si>
  <si>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</si>
  <si>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</si>
  <si>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</si>
  <si>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</si>
  <si>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</si>
  <si>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</si>
  <si>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</si>
  <si>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</si>
  <si>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</si>
  <si>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</si>
  <si>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</si>
  <si>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</si>
  <si>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</si>
  <si>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</si>
  <si>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</si>
  <si>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</si>
  <si>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</si>
  <si>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</si>
  <si>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</si>
  <si>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</si>
  <si>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</si>
  <si>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</si>
  <si>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</si>
  <si>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</si>
  <si>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</si>
  <si>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</si>
  <si>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</si>
  <si>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</si>
  <si>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</si>
  <si>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</si>
  <si>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</si>
  <si>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</si>
  <si>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</si>
  <si>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</si>
  <si>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</si>
  <si>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</si>
  <si>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</si>
  <si>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</si>
  <si>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</si>
  <si>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</si>
  <si>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</si>
  <si>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</si>
  <si>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</si>
  <si>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</si>
  <si>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</si>
  <si>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</si>
  <si>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</si>
  <si>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</si>
  <si>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</si>
  <si>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</si>
  <si>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</si>
  <si>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</si>
  <si>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</si>
  <si>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</si>
  <si>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</si>
  <si>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</si>
  <si>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</si>
  <si>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</si>
  <si>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</si>
  <si>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</si>
  <si>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</si>
  <si>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</si>
  <si>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</si>
  <si>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</si>
  <si>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</si>
  <si>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</si>
  <si>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</si>
  <si>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</si>
  <si>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</si>
  <si>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</si>
  <si>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</si>
  <si>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</si>
  <si>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</si>
  <si>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</si>
  <si>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</si>
  <si>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</si>
  <si>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</si>
  <si>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</si>
  <si>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</si>
  <si>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</si>
  <si>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</si>
  <si>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</si>
  <si>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</si>
  <si>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</si>
  <si>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</si>
  <si>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</si>
  <si>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</si>
  <si>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</si>
  <si>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</si>
  <si>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</si>
  <si>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</si>
  <si>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</si>
  <si>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</si>
  <si>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</si>
  <si>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</si>
  <si>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</si>
  <si>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</si>
  <si>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</si>
  <si>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</si>
  <si>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</si>
  <si>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</si>
  <si>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</si>
  <si>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</si>
  <si>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</si>
  <si>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</si>
  <si>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</si>
  <si>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</si>
  <si>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</si>
  <si>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</si>
  <si>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</si>
  <si>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</si>
  <si>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</si>
  <si>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</si>
  <si>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</si>
  <si>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</si>
  <si>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</si>
  <si>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</si>
  <si>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</si>
  <si>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</si>
  <si>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</si>
  <si>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</si>
  <si>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</si>
  <si>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</si>
  <si>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</si>
  <si>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</si>
  <si>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</si>
  <si>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</si>
  <si>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</si>
  <si>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</si>
  <si>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</si>
  <si>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</si>
  <si>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</si>
  <si>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</si>
  <si>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</si>
  <si>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</si>
  <si>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</si>
  <si>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</si>
  <si>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</si>
  <si>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</si>
  <si>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</si>
  <si>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</si>
  <si>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</si>
  <si>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</si>
  <si>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</si>
  <si>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</si>
  <si>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</si>
  <si>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</si>
  <si>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</si>
  <si>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</si>
  <si>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</si>
  <si>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</si>
  <si>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</si>
  <si>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</si>
  <si>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</si>
  <si>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</si>
  <si>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</si>
  <si>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</si>
  <si>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</si>
  <si>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</si>
  <si>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</si>
  <si>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</si>
  <si>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</si>
  <si>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</si>
  <si>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</si>
  <si>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</si>
  <si>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</si>
  <si>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</si>
  <si>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</si>
  <si>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</si>
  <si>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</si>
  <si>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</si>
  <si>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</si>
  <si>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</si>
  <si>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</si>
  <si>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</si>
  <si>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</si>
  <si>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</si>
  <si>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</si>
  <si>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</si>
  <si>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</si>
  <si>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</si>
  <si>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</si>
  <si>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</si>
  <si>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</si>
  <si>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</si>
  <si>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</si>
  <si>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</si>
  <si>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</si>
  <si>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</si>
  <si>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</si>
  <si>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</si>
  <si>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</si>
  <si>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</si>
  <si>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</si>
  <si>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</si>
  <si>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</si>
  <si>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</si>
  <si>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</si>
  <si>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</si>
  <si>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</si>
  <si>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</si>
  <si>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</si>
  <si>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</si>
  <si>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</si>
  <si>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</si>
  <si>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</si>
  <si>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</si>
  <si>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</si>
  <si>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</si>
  <si>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</si>
  <si>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</si>
  <si>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</si>
  <si>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</si>
  <si>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</si>
  <si>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</si>
  <si>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</si>
  <si>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</si>
  <si>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</si>
  <si>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</si>
  <si>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</si>
  <si>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</si>
  <si>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</si>
  <si>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</si>
  <si>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</si>
  <si>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</si>
  <si>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</si>
  <si>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</si>
  <si>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</si>
  <si>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</si>
  <si>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</si>
  <si>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</si>
  <si>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</si>
  <si>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</si>
  <si>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</si>
  <si>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</si>
  <si>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</si>
  <si>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</si>
  <si>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</si>
  <si>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</si>
  <si>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</si>
  <si>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</si>
  <si>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</si>
  <si>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</si>
  <si>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</si>
  <si>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</si>
  <si>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</si>
  <si>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</si>
  <si>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</si>
  <si>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</si>
  <si>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</si>
  <si>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</si>
  <si>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</si>
  <si>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</si>
  <si>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</si>
  <si>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</si>
  <si>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</si>
  <si>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</si>
  <si>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</si>
  <si>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</si>
  <si>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</si>
  <si>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</si>
  <si>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</si>
  <si>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</si>
  <si>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</si>
  <si>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</si>
  <si>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</si>
  <si>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</si>
  <si>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</si>
  <si>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</si>
  <si>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</si>
  <si>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</si>
  <si>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</si>
  <si>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</si>
  <si>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</si>
  <si>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</si>
  <si>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</si>
  <si>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</si>
  <si>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</si>
  <si>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</si>
  <si>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</si>
  <si>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</si>
  <si>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</si>
  <si>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</si>
  <si>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</si>
  <si>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</si>
  <si>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</si>
  <si>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</si>
  <si>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</si>
  <si>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</si>
  <si>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</si>
  <si>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</si>
  <si>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</si>
  <si>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</si>
  <si>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</si>
  <si>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</si>
  <si>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</si>
  <si>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</si>
  <si>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</si>
  <si>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</si>
  <si>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</si>
  <si>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</si>
  <si>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</si>
  <si>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</si>
  <si>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</si>
  <si>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</si>
  <si>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</si>
  <si>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</si>
  <si>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</si>
  <si>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</si>
  <si>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</si>
  <si>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</si>
  <si>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</si>
  <si>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</si>
  <si>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</si>
  <si>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</si>
  <si>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</si>
  <si>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</si>
  <si>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</si>
  <si>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</si>
  <si>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</si>
  <si>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</si>
  <si>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</si>
  <si>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</si>
  <si>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</si>
  <si>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</si>
  <si>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</si>
  <si>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</si>
  <si>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</si>
  <si>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</si>
  <si>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</si>
  <si>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</si>
  <si>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</si>
  <si>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</si>
  <si>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</si>
  <si>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</si>
  <si>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</si>
  <si>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</si>
  <si>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</si>
  <si>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</si>
  <si>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</si>
  <si>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</si>
  <si>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</si>
  <si>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</si>
  <si>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</si>
  <si>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</si>
  <si>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</si>
  <si>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</si>
  <si>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</si>
  <si>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</si>
  <si>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</si>
  <si>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</si>
  <si>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</si>
  <si>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</si>
  <si>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</si>
  <si>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</si>
  <si>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</si>
  <si>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</si>
  <si>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</si>
  <si>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</si>
  <si>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</si>
  <si>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</si>
  <si>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</si>
  <si>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</si>
  <si>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</si>
  <si>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</si>
  <si>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</si>
  <si>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</si>
  <si>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</si>
  <si>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</si>
  <si>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</si>
  <si>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</si>
  <si>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</si>
  <si>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</si>
  <si>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</si>
  <si>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</si>
  <si>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</si>
  <si>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</si>
  <si>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</si>
  <si>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</si>
  <si>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</si>
  <si>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</si>
  <si>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</si>
  <si>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</si>
  <si>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</si>
  <si>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</si>
  <si>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</si>
  <si>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</si>
  <si>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</si>
  <si>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</si>
  <si>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</si>
  <si>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</si>
  <si>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</si>
  <si>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</si>
  <si>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</si>
  <si>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</si>
  <si>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</si>
  <si>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</si>
  <si>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</si>
  <si>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</si>
  <si>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</si>
  <si>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</si>
  <si>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</si>
  <si>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</si>
  <si>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</si>
  <si>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</si>
  <si>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</si>
  <si>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</si>
  <si>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</si>
  <si>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</si>
  <si>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</si>
  <si>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</si>
  <si>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</si>
  <si>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</si>
  <si>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</si>
  <si>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</si>
  <si>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</si>
  <si>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</si>
  <si>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</si>
  <si>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</si>
  <si>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</si>
  <si>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</si>
  <si>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</si>
  <si>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</si>
  <si>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</si>
  <si>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</si>
  <si>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</si>
  <si>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</si>
  <si>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</si>
  <si>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</si>
  <si>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</si>
  <si>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</si>
  <si>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</si>
  <si>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</si>
  <si>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</si>
  <si>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</si>
  <si>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</si>
  <si>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</si>
  <si>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</si>
  <si>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</si>
  <si>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</si>
  <si>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</si>
  <si>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</si>
  <si>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</si>
  <si>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</si>
  <si>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</si>
  <si>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</si>
  <si>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</si>
  <si>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</si>
  <si>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</si>
  <si>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</si>
  <si>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</si>
  <si>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</si>
  <si>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</si>
  <si>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</si>
  <si>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</si>
  <si>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</si>
  <si>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</si>
  <si>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</si>
  <si>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</si>
  <si>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</si>
  <si>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</si>
  <si>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</si>
  <si>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</si>
  <si>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</si>
  <si>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</si>
  <si>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</si>
  <si>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</si>
  <si>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</si>
  <si>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</si>
  <si>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</si>
  <si>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</si>
  <si>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</si>
  <si>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</si>
  <si>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</si>
  <si>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</si>
  <si>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</si>
  <si>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</si>
  <si>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</si>
  <si>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</si>
  <si>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</si>
  <si>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</si>
  <si>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</si>
  <si>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</si>
  <si>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</si>
  <si>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</si>
  <si>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</si>
  <si>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</si>
  <si>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</si>
  <si>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</si>
  <si>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</si>
  <si>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</si>
  <si>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</si>
  <si>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</si>
  <si>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</si>
  <si>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</si>
  <si>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</si>
  <si>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</si>
  <si>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</si>
  <si>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</si>
  <si>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</si>
  <si>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</si>
  <si>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</si>
  <si>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</si>
  <si>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</si>
  <si>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</si>
  <si>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</si>
  <si>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</si>
  <si>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</si>
  <si>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</si>
  <si>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</si>
  <si>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</si>
  <si>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</si>
  <si>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</si>
  <si>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</si>
  <si>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</si>
  <si>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</si>
  <si>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</si>
  <si>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</si>
  <si>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</si>
  <si>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</si>
  <si>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</si>
  <si>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</si>
  <si>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</si>
  <si>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</si>
  <si>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</si>
  <si>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</si>
  <si>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</si>
  <si>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</si>
  <si>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</si>
  <si>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</si>
  <si>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</si>
  <si>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</si>
  <si>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</si>
  <si>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</si>
  <si>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</si>
  <si>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</si>
  <si>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</si>
  <si>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</si>
  <si>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</si>
  <si>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</si>
  <si>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</si>
  <si>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</si>
  <si>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</si>
  <si>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</si>
  <si>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</si>
  <si>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</si>
  <si>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</si>
  <si>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</si>
  <si>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</si>
  <si>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</si>
  <si>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</si>
  <si>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</si>
  <si>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</si>
  <si>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</si>
  <si>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</si>
  <si>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</si>
  <si>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</si>
  <si>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</si>
  <si>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</si>
  <si>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</si>
  <si>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</si>
  <si>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</si>
  <si>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</si>
  <si>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</si>
  <si>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</si>
  <si>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</si>
  <si>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</si>
  <si>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</si>
  <si>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</si>
  <si>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</si>
  <si>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</si>
  <si>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</si>
  <si>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</si>
  <si>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</si>
  <si>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</si>
  <si>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</si>
  <si>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</si>
  <si>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</si>
  <si>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</si>
  <si>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</si>
  <si>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</si>
  <si>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</si>
  <si>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</si>
  <si>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</si>
  <si>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</si>
  <si>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</si>
  <si>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</si>
  <si>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</si>
  <si>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</si>
  <si>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</si>
  <si>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</si>
  <si>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</si>
  <si>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</si>
  <si>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</si>
  <si>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</si>
  <si>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</si>
  <si>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</si>
  <si>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</si>
  <si>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</si>
  <si>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</si>
  <si>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</si>
  <si>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</si>
  <si>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</si>
  <si>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</si>
  <si>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</si>
  <si>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</si>
  <si>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</si>
  <si>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</si>
  <si>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</si>
  <si>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</si>
  <si>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</si>
  <si>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</si>
  <si>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</si>
  <si>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</si>
  <si>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</si>
  <si>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</si>
  <si>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</si>
  <si>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</si>
  <si>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</si>
  <si>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</si>
  <si>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</si>
  <si>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</si>
  <si>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</si>
  <si>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</si>
  <si>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</si>
  <si>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</si>
  <si>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</si>
  <si>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</si>
  <si>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</si>
  <si>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</si>
  <si>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</si>
  <si>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</si>
  <si>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</si>
  <si>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</si>
  <si>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</si>
  <si>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</si>
  <si>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</si>
  <si>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</si>
  <si>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</si>
  <si>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</si>
  <si>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</si>
  <si>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</si>
  <si>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</si>
  <si>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</si>
  <si>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</si>
  <si>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</si>
  <si>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</si>
  <si>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</si>
  <si>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</si>
  <si>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</si>
  <si>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</si>
  <si>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</si>
  <si>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</si>
  <si>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</si>
  <si>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</si>
  <si>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</si>
  <si>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</si>
  <si>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</si>
  <si>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</si>
  <si>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</si>
  <si>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</si>
  <si>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</si>
  <si>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</si>
  <si>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</si>
  <si>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</si>
  <si>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</si>
  <si>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</si>
  <si>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</si>
  <si>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</si>
  <si>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</si>
  <si>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</si>
  <si>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</si>
  <si>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</si>
  <si>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</si>
  <si>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</si>
  <si>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</si>
  <si>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</si>
  <si>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</si>
  <si>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</si>
  <si>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</si>
  <si>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</si>
  <si>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</si>
  <si>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</si>
  <si>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</si>
  <si>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</si>
  <si>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</si>
  <si>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</si>
  <si>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</si>
  <si>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</si>
  <si>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</si>
  <si>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</si>
  <si>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</si>
  <si>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</si>
  <si>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</si>
  <si>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</si>
  <si>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</si>
  <si>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</si>
  <si>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</si>
  <si>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</si>
  <si>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</si>
  <si>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</si>
  <si>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</si>
  <si>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</si>
  <si>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</si>
  <si>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</si>
  <si>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</si>
  <si>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</si>
  <si>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</si>
  <si>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</si>
  <si>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</si>
  <si>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</si>
  <si>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</si>
  <si>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</si>
  <si>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</si>
  <si>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</si>
  <si>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</si>
  <si>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</si>
  <si>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</si>
  <si>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</si>
  <si>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</si>
  <si>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</si>
  <si>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</si>
  <si>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</si>
  <si>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</si>
  <si>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</si>
  <si>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</si>
  <si>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</si>
  <si>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</si>
  <si>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</si>
  <si>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</si>
  <si>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</si>
  <si>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</si>
  <si>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</si>
  <si>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</si>
  <si>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</si>
  <si>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</si>
  <si>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</si>
  <si>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</si>
  <si>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</si>
  <si>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</si>
  <si>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</si>
  <si>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</si>
  <si>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</si>
  <si>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</si>
  <si>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</si>
  <si>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</si>
  <si>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</si>
  <si>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</si>
  <si>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</si>
  <si>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</si>
  <si>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</si>
  <si>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</si>
  <si>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</si>
  <si>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</si>
  <si>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</si>
  <si>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</si>
  <si>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</si>
  <si>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</si>
  <si>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</si>
  <si>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</si>
  <si>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</si>
  <si>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</si>
  <si>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</si>
  <si>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</si>
  <si>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</si>
  <si>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</si>
  <si>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</si>
  <si>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</si>
  <si>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</si>
  <si>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</si>
  <si>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</si>
  <si>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</si>
  <si>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</si>
  <si>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</si>
  <si>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</si>
  <si>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</si>
  <si>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</si>
  <si>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</si>
  <si>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</si>
  <si>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</si>
  <si>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</si>
  <si>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</si>
  <si>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</si>
  <si>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</si>
  <si>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</si>
  <si>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</si>
  <si>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</si>
  <si>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</si>
  <si>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</si>
  <si>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</si>
  <si>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</si>
  <si>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</si>
  <si>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</si>
  <si>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</si>
  <si>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</si>
  <si>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</si>
  <si>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</si>
  <si>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</si>
  <si>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</si>
  <si>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</si>
  <si>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</si>
  <si>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</si>
  <si>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</si>
  <si>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</si>
  <si>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</si>
  <si>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</si>
  <si>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</si>
  <si>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</si>
  <si>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</si>
  <si>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</si>
  <si>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</si>
  <si>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</si>
  <si>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</si>
  <si>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</si>
  <si>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</si>
  <si>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</si>
  <si>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</si>
  <si>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</si>
  <si>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</si>
  <si>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</si>
  <si>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</si>
  <si>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</si>
  <si>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</si>
  <si>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</si>
  <si>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</si>
  <si>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</si>
  <si>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</si>
  <si>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</si>
  <si>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</si>
  <si>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</si>
  <si>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</si>
  <si>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</si>
  <si>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</si>
  <si>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</si>
  <si>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</si>
  <si>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</si>
  <si>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</si>
  <si>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</si>
  <si>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</si>
  <si>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</si>
  <si>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</si>
  <si>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</si>
  <si>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</si>
  <si>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</si>
  <si>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</si>
  <si>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</si>
  <si>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</si>
  <si>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</si>
  <si>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</si>
  <si>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</si>
  <si>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</si>
  <si>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</si>
  <si>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</si>
  <si>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</si>
  <si>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</si>
  <si>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</si>
  <si>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</si>
  <si>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</si>
  <si>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</si>
  <si>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</si>
  <si>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</si>
  <si>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</si>
  <si>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</si>
  <si>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</si>
  <si>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</si>
  <si>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</si>
  <si>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</si>
  <si>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</si>
  <si>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</si>
  <si>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</si>
  <si>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</si>
  <si>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</si>
  <si>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</si>
  <si>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</si>
  <si>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</si>
  <si>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</si>
  <si>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</si>
  <si>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</si>
  <si>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</si>
  <si>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</si>
  <si>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</si>
  <si>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</si>
  <si>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</si>
  <si>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</si>
  <si>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</si>
  <si>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</si>
  <si>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</si>
  <si>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</si>
  <si>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</si>
  <si>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</si>
  <si>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</si>
  <si>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</si>
  <si>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</si>
  <si>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</si>
  <si>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</si>
  <si>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</si>
  <si>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</si>
  <si>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</si>
  <si>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</si>
  <si>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</si>
  <si>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</si>
  <si>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</si>
  <si>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</si>
  <si>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</si>
  <si>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</si>
  <si>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</si>
  <si>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</si>
  <si>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</si>
  <si>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</si>
  <si>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</si>
  <si>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</si>
  <si>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</si>
  <si>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</si>
  <si>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</si>
  <si>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</si>
  <si>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</si>
  <si>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</si>
  <si>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</si>
  <si>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</si>
  <si>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</si>
  <si>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</si>
  <si>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</si>
  <si>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</si>
  <si>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</si>
  <si>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</si>
  <si>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</si>
  <si>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</si>
  <si>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</si>
  <si>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</si>
  <si>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</si>
  <si>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</si>
  <si>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</si>
  <si>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</si>
  <si>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</si>
  <si>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</si>
  <si>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</si>
  <si>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</si>
  <si>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</si>
  <si>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</si>
  <si>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</si>
  <si>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</si>
  <si>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</si>
  <si>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</si>
  <si>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</si>
  <si>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</si>
  <si>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</si>
  <si>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</si>
  <si>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</si>
  <si>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</si>
  <si>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</si>
  <si>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</si>
  <si>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</si>
  <si>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</si>
  <si>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</si>
  <si>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</si>
  <si>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</si>
  <si>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</si>
  <si>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</si>
  <si>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</si>
  <si>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</si>
  <si>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</si>
  <si>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</si>
  <si>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</si>
  <si>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</si>
  <si>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</si>
  <si>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</si>
  <si>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</si>
  <si>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</si>
  <si>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</si>
  <si>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</si>
  <si>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</si>
  <si>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</si>
  <si>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</si>
  <si>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</si>
  <si>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</si>
  <si>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</si>
  <si>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</si>
  <si>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</si>
  <si>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</si>
  <si>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</si>
  <si>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</si>
  <si>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</si>
  <si>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</si>
  <si>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</si>
  <si>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</si>
  <si>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</si>
  <si>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</si>
  <si>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</si>
  <si>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</si>
  <si>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</si>
  <si>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</si>
  <si>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</si>
  <si>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</si>
  <si>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</si>
  <si>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</si>
  <si>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</si>
  <si>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</si>
  <si>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</si>
  <si>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</si>
  <si>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</si>
  <si>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</si>
  <si>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</si>
  <si>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</si>
  <si>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</si>
  <si>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</si>
  <si>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</si>
  <si>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</si>
  <si>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</si>
  <si>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</si>
  <si>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</si>
  <si>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</si>
  <si>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</si>
  <si>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</si>
  <si>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</si>
  <si>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</si>
  <si>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</si>
  <si>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</si>
  <si>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</si>
  <si>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</si>
  <si>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</si>
  <si>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</si>
  <si>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</si>
  <si>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</si>
  <si>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</si>
  <si>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</si>
  <si>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</si>
  <si>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</si>
  <si>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</si>
  <si>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</si>
  <si>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</si>
  <si>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</si>
  <si>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</si>
  <si>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</si>
  <si>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</si>
  <si>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</si>
  <si>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</si>
  <si>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</si>
  <si>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</si>
  <si>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</si>
  <si>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</si>
  <si>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</si>
  <si>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</si>
  <si>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</si>
  <si>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</si>
  <si>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</si>
  <si>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</si>
  <si>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</si>
  <si>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</si>
  <si>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</si>
  <si>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</si>
  <si>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</si>
  <si>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</si>
  <si>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</si>
  <si>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</si>
  <si>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</si>
  <si>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</si>
  <si>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</si>
  <si>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</si>
  <si>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</si>
  <si>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</si>
  <si>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</si>
  <si>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</si>
  <si>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</si>
  <si>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</si>
  <si>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</si>
  <si>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</si>
  <si>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</si>
  <si>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</si>
  <si>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</si>
  <si>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</si>
  <si>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</si>
  <si>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</si>
  <si>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</si>
  <si>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</si>
  <si>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</si>
  <si>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</si>
  <si>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</si>
  <si>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</si>
  <si>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</si>
  <si>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</si>
  <si>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</si>
  <si>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</si>
  <si>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</si>
  <si>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</si>
  <si>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</si>
  <si>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</si>
  <si>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</si>
  <si>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</si>
  <si>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</si>
  <si>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</si>
  <si>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</si>
  <si>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</si>
  <si>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</si>
  <si>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</si>
  <si>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</si>
  <si>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</si>
  <si>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</si>
  <si>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</si>
  <si>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</si>
  <si>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</si>
  <si>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</si>
  <si>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</si>
  <si>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</si>
  <si>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</si>
  <si>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</si>
  <si>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</si>
  <si>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</si>
  <si>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</si>
  <si>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</si>
  <si>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</si>
  <si>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</si>
  <si>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</si>
  <si>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</si>
  <si>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</si>
  <si>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</si>
  <si>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</si>
  <si>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</si>
  <si>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</si>
  <si>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</si>
  <si>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</si>
  <si>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</si>
  <si>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</si>
  <si>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</si>
  <si>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</si>
  <si>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</si>
  <si>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</si>
  <si>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</si>
  <si>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</si>
  <si>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</si>
  <si>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</si>
  <si>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</si>
  <si>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</si>
  <si>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</si>
  <si>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</si>
  <si>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</si>
  <si>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</si>
  <si>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</si>
  <si>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</si>
  <si>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</si>
  <si>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</si>
  <si>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</si>
  <si>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</si>
  <si>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</si>
  <si>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</si>
  <si>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</si>
  <si>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</si>
  <si>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</si>
  <si>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</si>
  <si>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</si>
  <si>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</si>
  <si>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</si>
  <si>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</si>
  <si>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</si>
  <si>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</si>
  <si>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</si>
  <si>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</si>
  <si>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</si>
  <si>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</si>
  <si>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</si>
  <si>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</si>
  <si>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</si>
  <si>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</si>
  <si>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</si>
  <si>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</si>
  <si>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</si>
  <si>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</si>
  <si>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</si>
  <si>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</si>
  <si>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</si>
  <si>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</si>
  <si>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</si>
  <si>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</si>
  <si>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</si>
  <si>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</si>
  <si>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</si>
  <si>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</si>
  <si>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</si>
  <si>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</si>
  <si>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</si>
  <si>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</si>
  <si>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</si>
  <si>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</si>
  <si>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</si>
  <si>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</si>
  <si>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</si>
  <si>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</si>
  <si>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</si>
  <si>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</si>
  <si>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</si>
  <si>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</si>
  <si>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</si>
  <si>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</si>
  <si>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</si>
  <si>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</si>
  <si>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</si>
  <si>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</si>
  <si>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</si>
  <si>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</si>
  <si>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</si>
  <si>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</si>
  <si>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</si>
  <si>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</si>
  <si>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</si>
  <si>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</si>
  <si>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</si>
  <si>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</si>
  <si>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</si>
  <si>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</si>
  <si>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</si>
  <si>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</si>
  <si>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</si>
  <si>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</si>
  <si>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</si>
  <si>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</si>
  <si>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</si>
  <si>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</si>
  <si>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</si>
  <si>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</si>
  <si>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</si>
  <si>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</si>
  <si>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</si>
  <si>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</si>
  <si>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</si>
  <si>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</si>
  <si>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</si>
  <si>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</si>
  <si>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</si>
  <si>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</si>
  <si>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</si>
  <si>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</si>
  <si>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</si>
  <si>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</si>
  <si>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</si>
  <si>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</si>
  <si>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</si>
  <si>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</si>
  <si>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</si>
  <si>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</si>
  <si>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</si>
  <si>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</si>
  <si>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</si>
  <si>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</si>
  <si>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</si>
  <si>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</si>
  <si>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</si>
  <si>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</si>
  <si>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</si>
  <si>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</si>
  <si>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</si>
  <si>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</si>
  <si>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</si>
  <si>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</si>
  <si>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</si>
  <si>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</si>
  <si>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</si>
  <si>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</si>
  <si>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</si>
  <si>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</si>
  <si>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</si>
  <si>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</si>
  <si>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</si>
  <si>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</si>
  <si>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</si>
  <si>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</si>
  <si>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</si>
  <si>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</si>
  <si>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</si>
  <si>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</si>
  <si>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</si>
  <si>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</si>
  <si>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</si>
  <si>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</si>
  <si>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</si>
  <si>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</si>
  <si>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</si>
  <si>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</si>
  <si>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</si>
  <si>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</si>
  <si>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</si>
  <si>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</si>
  <si>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</si>
  <si>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</si>
  <si>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</si>
  <si>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</si>
  <si>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</si>
  <si>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</si>
  <si>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</si>
  <si>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</si>
  <si>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</si>
  <si>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</si>
  <si>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</si>
  <si>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</si>
  <si>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</si>
  <si>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</si>
  <si>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</si>
  <si>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</si>
  <si>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</si>
  <si>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</si>
  <si>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</si>
  <si>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</si>
  <si>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</si>
  <si>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</si>
  <si>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</si>
  <si>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</si>
  <si>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</si>
  <si>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</si>
  <si>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</si>
  <si>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</si>
  <si>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</si>
  <si>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</si>
  <si>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</si>
  <si>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</si>
  <si>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</si>
  <si>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</si>
  <si>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</si>
  <si>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</si>
  <si>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</si>
  <si>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</si>
  <si>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</si>
  <si>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</si>
  <si>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</si>
  <si>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</si>
  <si>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</si>
  <si>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</si>
  <si>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</si>
  <si>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</si>
  <si>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</si>
  <si>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</si>
  <si>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</si>
  <si>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</si>
  <si>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</si>
  <si>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</si>
  <si>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</si>
  <si>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</si>
  <si>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</si>
  <si>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</si>
  <si>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</si>
  <si>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</si>
  <si>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</si>
  <si>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</si>
  <si>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</si>
  <si>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</si>
  <si>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</si>
  <si>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</si>
  <si>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</si>
  <si>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</si>
  <si>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</si>
  <si>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</si>
  <si>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</si>
  <si>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</si>
  <si>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</si>
  <si>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</si>
  <si>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</si>
  <si>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</si>
  <si>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</si>
  <si>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</si>
  <si>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</si>
  <si>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</si>
  <si>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</si>
  <si>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</si>
  <si>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</si>
  <si>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</si>
  <si>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</si>
  <si>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</si>
  <si>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</si>
  <si>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</si>
  <si>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</si>
  <si>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</si>
  <si>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</si>
  <si>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</si>
  <si>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</si>
  <si>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</si>
  <si>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</si>
  <si>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</si>
  <si>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</si>
  <si>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</si>
  <si>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</si>
  <si>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</si>
  <si>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</si>
  <si>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</si>
  <si>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</si>
  <si>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</si>
  <si>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</si>
  <si>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</si>
  <si>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</si>
  <si>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</si>
  <si>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</si>
  <si>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</si>
  <si>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</si>
  <si>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</si>
  <si>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</si>
  <si>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</si>
  <si>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</si>
  <si>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</si>
  <si>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</si>
  <si>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</si>
  <si>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</si>
  <si>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</si>
  <si>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</si>
  <si>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</si>
  <si>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</si>
  <si>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</si>
  <si>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</si>
  <si>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</si>
  <si>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</si>
  <si>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</si>
  <si>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</si>
  <si>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</si>
  <si>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</si>
  <si>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</si>
  <si>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</si>
  <si>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</si>
  <si>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</si>
  <si>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</si>
  <si>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</si>
  <si>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</si>
  <si>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</si>
  <si>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</si>
  <si>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</si>
  <si>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</si>
  <si>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</si>
  <si>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</si>
  <si>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</si>
  <si>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</si>
  <si>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</si>
  <si>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</si>
  <si>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</si>
  <si>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</si>
  <si>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</si>
  <si>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</si>
  <si>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</si>
  <si>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</si>
  <si>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</si>
  <si>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</si>
  <si>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</si>
  <si>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</si>
  <si>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</si>
  <si>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</si>
  <si>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</si>
  <si>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</si>
  <si>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</si>
  <si>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</si>
  <si>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</si>
  <si>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</si>
  <si>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</si>
  <si>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</si>
  <si>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</si>
  <si>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</si>
  <si>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</si>
  <si>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</si>
  <si>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</si>
  <si>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</si>
  <si>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</si>
  <si>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</si>
  <si>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</si>
  <si>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</si>
  <si>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</si>
  <si>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</si>
  <si>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</si>
  <si>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</si>
  <si>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</si>
  <si>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</si>
  <si>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</si>
  <si>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</si>
  <si>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</si>
  <si>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</si>
  <si>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</si>
  <si>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</si>
  <si>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</si>
  <si>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</si>
  <si>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</si>
  <si>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</si>
  <si>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</si>
  <si>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</si>
  <si>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</si>
  <si>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</si>
  <si>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</si>
  <si>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</si>
  <si>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</si>
  <si>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</si>
  <si>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</si>
  <si>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</si>
  <si>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</si>
  <si>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</si>
  <si>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</si>
  <si>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</si>
  <si>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</si>
  <si>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</si>
  <si>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</si>
  <si>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</si>
  <si>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</si>
  <si>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</si>
  <si>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</si>
  <si>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</si>
  <si>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</si>
  <si>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</si>
  <si>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</si>
  <si>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</si>
  <si>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</si>
  <si>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</si>
  <si>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</si>
  <si>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</si>
  <si>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</si>
  <si>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</si>
  <si>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</si>
  <si>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</si>
  <si>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</si>
  <si>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</si>
  <si>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</si>
  <si>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</si>
  <si>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</si>
  <si>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</si>
  <si>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</si>
  <si>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</si>
  <si>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</si>
  <si>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</si>
  <si>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</si>
  <si>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</si>
  <si>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</si>
  <si>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</si>
  <si>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</si>
  <si>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</si>
  <si>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</si>
  <si>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</si>
  <si>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</si>
  <si>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</si>
  <si>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</si>
  <si>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</si>
  <si>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</si>
  <si>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</si>
  <si>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</si>
  <si>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</si>
  <si>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</si>
  <si>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</si>
  <si>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</si>
  <si>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</si>
  <si>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</si>
  <si>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</si>
  <si>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</si>
  <si>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</si>
  <si>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</si>
  <si>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</si>
  <si>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</si>
  <si>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</si>
  <si>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</si>
  <si>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</si>
  <si>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</si>
  <si>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</si>
  <si>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</si>
  <si>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</si>
  <si>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</si>
  <si>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</si>
  <si>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</si>
  <si>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</si>
  <si>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</si>
  <si>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</si>
  <si>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</si>
  <si>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</si>
  <si>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</si>
  <si>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</si>
  <si>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</si>
  <si>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</si>
  <si>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</si>
  <si>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</si>
  <si>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</si>
  <si>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</si>
  <si>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</si>
  <si>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</si>
  <si>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</si>
  <si>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</si>
  <si>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</si>
  <si>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</si>
  <si>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</si>
  <si>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</si>
  <si>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</si>
  <si>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</si>
  <si>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</si>
  <si>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</si>
  <si>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</si>
  <si>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</si>
  <si>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</si>
  <si>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</si>
  <si>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</si>
  <si>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</si>
  <si>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</si>
  <si>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</si>
  <si>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</si>
  <si>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</si>
  <si>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</si>
  <si>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</si>
  <si>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</si>
  <si>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</si>
  <si>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</si>
  <si>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</si>
  <si>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</si>
  <si>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</si>
  <si>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</si>
  <si>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</si>
  <si>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</si>
  <si>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</si>
  <si>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</si>
  <si>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</si>
  <si>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</si>
  <si>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</si>
  <si>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</si>
  <si>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</si>
  <si>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</si>
  <si>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</si>
  <si>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</si>
  <si>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</si>
  <si>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</si>
  <si>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</si>
  <si>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</si>
  <si>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</si>
  <si>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</si>
  <si>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</si>
  <si>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</si>
  <si>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</si>
  <si>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</si>
  <si>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</si>
  <si>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</si>
  <si>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</si>
  <si>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</si>
  <si>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</si>
  <si>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</si>
  <si>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</si>
  <si>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</si>
  <si>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</si>
  <si>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</si>
  <si>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</si>
  <si>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</si>
  <si>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</si>
  <si>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</si>
  <si>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</si>
  <si>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</si>
  <si>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</si>
  <si>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</si>
  <si>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</si>
  <si>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</si>
  <si>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</si>
  <si>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</si>
  <si>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</si>
  <si>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</si>
  <si>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</si>
  <si>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</si>
  <si>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</si>
  <si>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</si>
  <si>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</si>
  <si>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</si>
  <si>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</si>
  <si>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</si>
  <si>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</si>
  <si>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</si>
  <si>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</si>
  <si>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</si>
  <si>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</si>
  <si>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</si>
  <si>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</si>
  <si>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</si>
  <si>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</si>
  <si>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</si>
  <si>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</si>
  <si>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</si>
  <si>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</si>
  <si>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</si>
  <si>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</si>
  <si>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</si>
  <si>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</si>
  <si>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</si>
  <si>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</si>
  <si>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</si>
  <si>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</si>
  <si>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</si>
  <si>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</si>
  <si>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</si>
  <si>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</si>
  <si>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</si>
  <si>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</si>
  <si>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</si>
  <si>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</si>
  <si>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</si>
  <si>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</si>
  <si>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</si>
  <si>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</si>
  <si>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</si>
  <si>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</si>
  <si>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</si>
  <si>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</si>
  <si>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</si>
  <si>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</si>
  <si>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</si>
  <si>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</si>
  <si>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</si>
  <si>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</si>
  <si>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</si>
  <si>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</si>
  <si>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</si>
  <si>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</si>
  <si>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</si>
  <si>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</si>
  <si>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</si>
  <si>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</si>
  <si>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</si>
  <si>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</si>
  <si>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</si>
  <si>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</si>
  <si>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</si>
  <si>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</si>
  <si>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</si>
  <si>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</si>
  <si>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</si>
  <si>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</si>
  <si>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</si>
  <si>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</si>
  <si>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</si>
  <si>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</si>
  <si>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</si>
  <si>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</si>
  <si>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</si>
  <si>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</si>
  <si>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</si>
  <si>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</si>
  <si>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</si>
  <si>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</si>
  <si>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</si>
  <si>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</si>
  <si>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</si>
  <si>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</si>
  <si>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</si>
  <si>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</si>
  <si>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</si>
  <si>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</si>
  <si>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</si>
  <si>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</si>
  <si>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</si>
  <si>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</si>
  <si>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</si>
  <si>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</si>
  <si>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</si>
  <si>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</si>
  <si>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</si>
  <si>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</si>
  <si>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</si>
  <si>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</si>
  <si>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</si>
  <si>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</si>
  <si>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</si>
  <si>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</si>
  <si>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</si>
  <si>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</si>
  <si>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</si>
  <si>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</si>
  <si>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</si>
  <si>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</si>
  <si>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</si>
  <si>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</si>
  <si>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</si>
  <si>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</si>
  <si>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</si>
  <si>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</si>
  <si>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</si>
  <si>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</si>
  <si>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</si>
  <si>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</si>
  <si>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</si>
  <si>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</si>
  <si>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</si>
  <si>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</si>
  <si>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</si>
  <si>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</si>
  <si>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</si>
  <si>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</si>
  <si>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</si>
  <si>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</si>
  <si>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</si>
  <si>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</si>
  <si>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</si>
  <si>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</si>
  <si>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</si>
  <si>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</si>
  <si>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</si>
  <si>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</si>
  <si>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</si>
  <si>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</si>
  <si>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</si>
  <si>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</si>
  <si>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</si>
  <si>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</si>
  <si>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</si>
  <si>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</si>
  <si>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</si>
  <si>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</si>
  <si>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</si>
  <si>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</si>
  <si>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</si>
  <si>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</si>
  <si>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</si>
  <si>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</si>
  <si>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</si>
  <si>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</si>
  <si>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</si>
  <si>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</si>
  <si>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</si>
  <si>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</si>
  <si>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</si>
  <si>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</si>
  <si>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</si>
  <si>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</si>
  <si>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</si>
  <si>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</si>
  <si>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</si>
  <si>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</si>
  <si>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</si>
  <si>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</si>
  <si>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</si>
  <si>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</si>
  <si>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</si>
  <si>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</si>
  <si>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</si>
  <si>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</si>
  <si>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</si>
  <si>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</si>
  <si>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</si>
  <si>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</si>
  <si>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</si>
  <si>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</si>
  <si>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</si>
  <si>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</si>
  <si>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</si>
  <si>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</si>
  <si>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</si>
  <si>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</si>
  <si>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</si>
  <si>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</si>
  <si>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</si>
  <si>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</si>
  <si>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</si>
  <si>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</si>
  <si>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</si>
  <si>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</si>
  <si>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</si>
  <si>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</si>
  <si>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</si>
  <si>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</si>
  <si>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</si>
  <si>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</si>
  <si>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</si>
  <si>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</si>
  <si>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</si>
  <si>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</si>
  <si>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</si>
  <si>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</si>
  <si>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</si>
  <si>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</si>
  <si>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</si>
  <si>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</si>
  <si>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</si>
  <si>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</si>
  <si>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</si>
  <si>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</si>
  <si>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</si>
  <si>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</si>
  <si>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</si>
  <si>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</si>
  <si>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</si>
  <si>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</si>
  <si>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</si>
  <si>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</si>
  <si>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</si>
  <si>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</si>
  <si>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</si>
  <si>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</si>
  <si>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</si>
  <si>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</si>
  <si>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</si>
  <si>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</si>
  <si>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</si>
  <si>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</si>
  <si>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</si>
  <si>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</si>
  <si>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</si>
  <si>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</si>
  <si>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</si>
  <si>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</si>
  <si>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</si>
  <si>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</si>
  <si>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</si>
  <si>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</si>
  <si>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</si>
  <si>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</si>
  <si>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</si>
  <si>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</si>
  <si>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</si>
  <si>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</si>
  <si>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</si>
  <si>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</si>
  <si>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</si>
  <si>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</si>
  <si>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</si>
  <si>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</si>
  <si>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</si>
  <si>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</si>
  <si>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</si>
  <si>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</si>
  <si>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</si>
  <si>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</si>
  <si>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</si>
  <si>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</si>
  <si>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</si>
  <si>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</si>
  <si>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</si>
  <si>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</si>
  <si>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</si>
  <si>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</si>
  <si>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</si>
  <si>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</si>
  <si>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</si>
  <si>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</si>
  <si>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</si>
  <si>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</si>
  <si>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</si>
  <si>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</si>
  <si>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</si>
  <si>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</si>
  <si>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</si>
  <si>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</si>
  <si>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</si>
  <si>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</si>
  <si>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</si>
  <si>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</si>
  <si>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</si>
  <si>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</si>
  <si>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</si>
  <si>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</si>
  <si>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</si>
  <si>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</si>
  <si>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</si>
  <si>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</si>
  <si>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</si>
  <si>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</si>
  <si>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</si>
  <si>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</si>
  <si>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</si>
  <si>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</si>
  <si>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</si>
  <si>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</si>
  <si>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</si>
  <si>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</si>
  <si>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</si>
  <si>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</si>
  <si>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</si>
  <si>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</si>
  <si>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</si>
  <si>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</si>
  <si>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</si>
  <si>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</si>
  <si>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</si>
  <si>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</si>
  <si>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</si>
  <si>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</si>
  <si>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</si>
  <si>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</si>
  <si>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</si>
  <si>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</si>
  <si>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</si>
  <si>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</si>
  <si>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</si>
  <si>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</si>
  <si>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</si>
  <si>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</si>
  <si>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</si>
  <si>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</si>
  <si>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</si>
  <si>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</si>
  <si>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</si>
  <si>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</si>
  <si>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</si>
  <si>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</si>
  <si>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</si>
  <si>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</si>
  <si>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</si>
  <si>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</si>
  <si>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</si>
  <si>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</si>
  <si>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</si>
  <si>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</si>
  <si>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</si>
  <si>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</si>
  <si>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</si>
  <si>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</si>
  <si>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</si>
  <si>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</si>
  <si>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</si>
  <si>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</si>
  <si>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</si>
  <si>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</si>
  <si>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</si>
  <si>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</si>
  <si>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</si>
  <si>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</si>
  <si>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</si>
  <si>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</si>
  <si>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</si>
  <si>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</si>
  <si>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</si>
  <si>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</si>
  <si>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</si>
  <si>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</si>
  <si>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</si>
  <si>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</si>
  <si>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</si>
  <si>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</si>
  <si>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</si>
  <si>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</si>
  <si>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</si>
  <si>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</si>
  <si>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</si>
  <si>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</si>
  <si>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</si>
  <si>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</si>
  <si>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</si>
  <si>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</si>
  <si>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</si>
  <si>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</si>
  <si>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</si>
  <si>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</si>
  <si>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</si>
  <si>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</si>
  <si>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</si>
  <si>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</si>
  <si>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</si>
  <si>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</si>
  <si>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</si>
  <si>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</si>
  <si>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</si>
  <si>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</si>
  <si>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</si>
  <si>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</si>
  <si>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</si>
  <si>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</si>
  <si>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</si>
  <si>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</si>
  <si>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</si>
  <si>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</si>
  <si>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</si>
  <si>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</si>
  <si>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</si>
  <si>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</si>
  <si>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</si>
  <si>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</si>
  <si>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</si>
  <si>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</si>
  <si>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</si>
  <si>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</si>
  <si>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</si>
  <si>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</si>
  <si>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</si>
  <si>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</si>
  <si>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</si>
  <si>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</si>
  <si>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</si>
  <si>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</si>
  <si>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</si>
  <si>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</si>
  <si>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</si>
  <si>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</si>
  <si>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</si>
  <si>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</si>
  <si>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</si>
  <si>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</si>
  <si>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</si>
  <si>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</si>
  <si>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</si>
  <si>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</si>
  <si>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</si>
  <si>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</si>
  <si>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</si>
  <si>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</si>
  <si>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</si>
  <si>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</si>
  <si>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</si>
  <si>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</si>
  <si>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</si>
  <si>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</si>
  <si>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</si>
  <si>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</si>
  <si>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</si>
  <si>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</si>
  <si>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</si>
  <si>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</si>
  <si>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</si>
  <si>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</si>
  <si>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</si>
  <si>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</si>
  <si>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</si>
  <si>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</si>
  <si>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</si>
  <si>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</si>
  <si>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</si>
  <si>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</si>
  <si>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</si>
  <si>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</si>
  <si>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</si>
  <si>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</si>
  <si>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</si>
  <si>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</si>
  <si>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</si>
  <si>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</si>
  <si>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</si>
  <si>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</si>
  <si>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</si>
  <si>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</si>
  <si>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</si>
  <si>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</si>
  <si>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</si>
  <si>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</si>
  <si>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</si>
  <si>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</si>
  <si>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</si>
  <si>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</si>
  <si>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</si>
  <si>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</si>
  <si>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</si>
  <si>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</si>
  <si>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</si>
  <si>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</si>
  <si>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</si>
  <si>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</si>
  <si>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</si>
  <si>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</si>
  <si>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</si>
  <si>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</si>
  <si>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</si>
  <si>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</si>
  <si>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</si>
  <si>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</si>
  <si>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</si>
  <si>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</si>
  <si>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</si>
  <si>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</si>
  <si>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</si>
  <si>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</si>
  <si>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</si>
  <si>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</si>
  <si>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</si>
  <si>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</si>
  <si>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</si>
  <si>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</si>
  <si>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</si>
  <si>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</si>
  <si>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</si>
  <si>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</si>
  <si>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</si>
  <si>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</si>
  <si>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</si>
  <si>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</si>
  <si>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</si>
  <si>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</si>
  <si>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</si>
  <si>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</si>
  <si>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</si>
  <si>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</si>
  <si>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</si>
  <si>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</si>
  <si>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</si>
  <si>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</si>
  <si>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</si>
  <si>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</si>
  <si>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</si>
  <si>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</si>
  <si>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</si>
  <si>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</si>
  <si>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</si>
  <si>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</si>
  <si>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</si>
  <si>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</si>
  <si>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</si>
  <si>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</si>
  <si>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</si>
  <si>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</si>
  <si>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</si>
  <si>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</si>
  <si>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</si>
  <si>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</si>
  <si>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</si>
  <si>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</si>
  <si>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</si>
  <si>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</si>
  <si>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</si>
  <si>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</si>
  <si>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</si>
  <si>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</si>
  <si>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</si>
  <si>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</si>
  <si>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</si>
  <si>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</si>
  <si>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</si>
  <si>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</si>
  <si>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</si>
  <si>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</si>
  <si>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</si>
  <si>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</si>
  <si>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</si>
  <si>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</si>
  <si>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</si>
  <si>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</si>
  <si>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</si>
  <si>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</si>
  <si>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</si>
  <si>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</si>
  <si>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</si>
  <si>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</si>
  <si>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</si>
  <si>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</si>
  <si>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</si>
  <si>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</si>
  <si>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</si>
  <si>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</si>
  <si>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</si>
  <si>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</si>
  <si>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</si>
  <si>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</si>
  <si>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</si>
  <si>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</si>
  <si>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</si>
  <si>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</si>
  <si>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</si>
  <si>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</si>
  <si>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</si>
  <si>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</si>
  <si>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</si>
  <si>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</si>
  <si>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</si>
  <si>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</si>
  <si>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</si>
  <si>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</si>
  <si>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</si>
  <si>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</si>
  <si>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</si>
  <si>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</si>
  <si>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</si>
  <si>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</si>
  <si>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</si>
  <si>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</si>
  <si>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</si>
  <si>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</si>
  <si>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</si>
  <si>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</si>
  <si>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</si>
  <si>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</si>
  <si>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</si>
  <si>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</si>
  <si>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</si>
  <si>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</si>
  <si>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</si>
  <si>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</si>
  <si>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</si>
  <si>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</si>
  <si>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</si>
  <si>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</si>
  <si>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</si>
  <si>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</si>
  <si>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</si>
  <si>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</si>
  <si>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</si>
  <si>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</si>
  <si>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</si>
  <si>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</si>
  <si>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</si>
  <si>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</si>
  <si>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</si>
  <si>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</si>
  <si>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</si>
  <si>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</si>
  <si>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</si>
  <si>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</si>
  <si>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</si>
  <si>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</si>
  <si>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</si>
  <si>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</si>
  <si>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</si>
  <si>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</si>
  <si>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</si>
  <si>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</si>
  <si>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</si>
  <si>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</si>
  <si>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</si>
  <si>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</si>
  <si>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</si>
  <si>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</si>
  <si>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</si>
  <si>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</si>
  <si>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</si>
  <si>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</si>
  <si>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</si>
  <si>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</si>
  <si>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</si>
  <si>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</si>
  <si>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</si>
  <si>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</si>
  <si>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</si>
  <si>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</si>
  <si>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</si>
  <si>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</si>
  <si>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</si>
  <si>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</si>
  <si>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</si>
  <si>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</si>
  <si>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</si>
  <si>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</si>
  <si>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</si>
  <si>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</si>
  <si>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</si>
  <si>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</si>
  <si>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</si>
  <si>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</si>
  <si>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</si>
  <si>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</si>
  <si>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</si>
  <si>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</si>
  <si>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</si>
  <si>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</si>
  <si>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</si>
  <si>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</si>
  <si>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</si>
  <si>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</si>
  <si>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</si>
  <si>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</si>
  <si>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</si>
  <si>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</si>
  <si>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</si>
  <si>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</si>
  <si>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</si>
  <si>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</si>
  <si>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</si>
  <si>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</si>
  <si>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</si>
  <si>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</si>
  <si>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</si>
  <si>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</si>
  <si>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</si>
  <si>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</si>
  <si>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</si>
  <si>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</si>
  <si>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</si>
  <si>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</si>
  <si>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</si>
  <si>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</si>
  <si>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</si>
  <si>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</si>
  <si>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</si>
  <si>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</si>
  <si>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</si>
  <si>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</si>
  <si>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</si>
  <si>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</si>
  <si>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</si>
  <si>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</si>
  <si>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</si>
  <si>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</si>
  <si>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</si>
  <si>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</si>
  <si>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</si>
  <si>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</si>
  <si>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</si>
  <si>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</si>
  <si>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</si>
  <si>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</si>
  <si>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</si>
  <si>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</si>
  <si>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</si>
  <si>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</si>
  <si>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</si>
  <si>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</si>
  <si>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</si>
  <si>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</si>
  <si>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</si>
  <si>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</si>
  <si>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</si>
  <si>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</si>
  <si>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</si>
  <si>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</si>
  <si>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</si>
  <si>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</si>
  <si>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</si>
  <si>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</si>
  <si>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</si>
  <si>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</si>
  <si>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</si>
  <si>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</si>
  <si>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</si>
  <si>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</si>
  <si>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</si>
  <si>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</si>
  <si>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</si>
  <si>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</si>
  <si>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</si>
  <si>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</si>
  <si>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</si>
  <si>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</si>
  <si>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</si>
  <si>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</si>
  <si>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</si>
  <si>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</si>
  <si>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</si>
  <si>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</si>
  <si>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</si>
  <si>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</si>
  <si>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</si>
  <si>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</si>
  <si>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</si>
  <si>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</si>
  <si>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</si>
  <si>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</si>
  <si>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</si>
  <si>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</si>
  <si>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</si>
  <si>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</si>
  <si>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</si>
  <si>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</si>
  <si>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</si>
  <si>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</si>
  <si>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</si>
  <si>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</si>
  <si>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</si>
  <si>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</si>
  <si>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</si>
  <si>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</si>
  <si>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</si>
  <si>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</si>
  <si>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</si>
  <si>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</si>
  <si>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</si>
  <si>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</si>
  <si>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</si>
  <si>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</si>
  <si>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</si>
  <si>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</si>
  <si>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</si>
  <si>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</si>
  <si>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</si>
  <si>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</si>
  <si>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</si>
  <si>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</si>
  <si>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</si>
  <si>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</si>
  <si>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</si>
  <si>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</si>
  <si>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</si>
  <si>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</si>
  <si>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</si>
  <si>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</si>
  <si>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</si>
  <si>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</si>
  <si>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</si>
  <si>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</si>
  <si>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</si>
  <si>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</si>
  <si>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</si>
  <si>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</si>
  <si>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</si>
  <si>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</si>
  <si>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</si>
  <si>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</si>
  <si>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</si>
  <si>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</si>
  <si>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</si>
  <si>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</si>
  <si>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</si>
  <si>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</si>
  <si>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</si>
  <si>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</si>
  <si>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</si>
  <si>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</si>
  <si>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</si>
  <si>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</si>
  <si>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</si>
  <si>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</si>
  <si>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</si>
  <si>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</si>
  <si>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</si>
  <si>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</si>
  <si>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</si>
  <si>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</si>
  <si>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</si>
  <si>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</si>
  <si>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</si>
  <si>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</si>
  <si>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</si>
  <si>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</si>
  <si>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</si>
  <si>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</si>
  <si>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</si>
  <si>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</si>
  <si>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</si>
  <si>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</si>
  <si>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</si>
  <si>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</si>
  <si>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</si>
  <si>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</si>
  <si>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</si>
  <si>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</si>
  <si>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</si>
  <si>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</si>
  <si>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</si>
  <si>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</si>
  <si>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</si>
  <si>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</si>
  <si>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</si>
  <si>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</si>
  <si>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</si>
  <si>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</si>
  <si>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</si>
  <si>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</si>
  <si>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</si>
  <si>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</si>
  <si>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</si>
  <si>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</si>
  <si>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</si>
  <si>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</si>
  <si>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</si>
  <si>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</si>
  <si>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</si>
  <si>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</si>
  <si>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</si>
  <si>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</si>
  <si>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</si>
  <si>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</si>
  <si>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</si>
  <si>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</si>
  <si>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</si>
  <si>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</si>
  <si>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</si>
  <si>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</si>
  <si>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</si>
  <si>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</si>
  <si>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</si>
  <si>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</si>
  <si>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</si>
  <si>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</si>
  <si>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</si>
  <si>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</si>
  <si>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</si>
  <si>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</si>
  <si>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</si>
  <si>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</si>
  <si>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</si>
  <si>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</si>
  <si>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</si>
  <si>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</si>
  <si>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</si>
  <si>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</si>
  <si>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</si>
  <si>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</si>
  <si>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</si>
  <si>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</si>
  <si>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</si>
  <si>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</si>
  <si>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</si>
  <si>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</si>
  <si>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</si>
  <si>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</si>
  <si>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</si>
  <si>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</si>
  <si>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</si>
  <si>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</si>
  <si>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</si>
  <si>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</si>
  <si>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</si>
  <si>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</si>
  <si>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</si>
  <si>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</si>
  <si>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</si>
  <si>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</si>
  <si>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</si>
  <si>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</si>
  <si>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</si>
  <si>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</si>
  <si>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</si>
  <si>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</si>
  <si>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</si>
  <si>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</si>
  <si>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</si>
  <si>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</si>
  <si>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</si>
  <si>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</si>
  <si>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</si>
  <si>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</si>
  <si>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</si>
  <si>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</si>
  <si>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</si>
  <si>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</si>
  <si>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</si>
  <si>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</si>
  <si>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</si>
  <si>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</si>
  <si>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</si>
  <si>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</si>
  <si>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</si>
  <si>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</si>
  <si>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</si>
  <si>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</si>
  <si>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</si>
  <si>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</si>
  <si>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</si>
  <si>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</si>
  <si>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</si>
  <si>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</si>
  <si>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</si>
  <si>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</si>
  <si>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</si>
  <si>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</si>
  <si>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</si>
  <si>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</si>
  <si>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</si>
  <si>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</si>
  <si>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</si>
  <si>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</si>
  <si>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</si>
  <si>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</si>
  <si>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</si>
  <si>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</si>
  <si>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</si>
  <si>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</si>
  <si>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</si>
  <si>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</si>
  <si>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</si>
  <si>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</si>
  <si>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</si>
  <si>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</si>
  <si>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</si>
  <si>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</si>
  <si>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</si>
  <si>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</si>
  <si>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</si>
  <si>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</si>
  <si>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</si>
  <si>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</si>
  <si>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</si>
  <si>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</si>
  <si>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</si>
  <si>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</si>
  <si>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</si>
  <si>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</si>
  <si>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</si>
  <si>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</si>
  <si>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</si>
  <si>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</si>
  <si>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</si>
  <si>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</si>
  <si>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</si>
  <si>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</si>
  <si>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</si>
  <si>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</si>
  <si>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</si>
  <si>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</si>
  <si>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</si>
  <si>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</si>
  <si>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</si>
  <si>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</si>
  <si>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</si>
  <si>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</si>
  <si>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</si>
  <si>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</si>
  <si>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</si>
  <si>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</si>
  <si>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</si>
  <si>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</si>
  <si>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</si>
  <si>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</si>
  <si>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</si>
  <si>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</si>
  <si>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</si>
  <si>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</si>
  <si>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</si>
  <si>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</si>
  <si>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</si>
  <si>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</si>
  <si>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</si>
  <si>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</si>
  <si>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</si>
  <si>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</si>
  <si>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</si>
  <si>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</si>
  <si>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</si>
  <si>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</si>
  <si>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</si>
  <si>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</si>
  <si>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</si>
  <si>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</si>
  <si>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</si>
  <si>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</si>
  <si>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</si>
  <si>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</si>
  <si>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</si>
  <si>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</si>
  <si>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</si>
  <si>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</si>
  <si>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</si>
  <si>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</si>
  <si>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</si>
  <si>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</si>
  <si>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</si>
  <si>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</si>
  <si>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</si>
  <si>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</si>
  <si>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</si>
  <si>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</si>
  <si>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</si>
  <si>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</si>
  <si>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</si>
  <si>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</si>
  <si>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</si>
  <si>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</si>
  <si>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</si>
  <si>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</si>
  <si>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</si>
  <si>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</si>
  <si>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</si>
  <si>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</si>
  <si>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</si>
  <si>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</si>
  <si>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</si>
  <si>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</si>
  <si>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</si>
  <si>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</si>
  <si>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</si>
  <si>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</si>
  <si>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</si>
  <si>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</si>
  <si>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</si>
  <si>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</si>
  <si>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</si>
  <si>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</si>
  <si>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</si>
  <si>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</si>
  <si>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</si>
  <si>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</si>
  <si>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</si>
  <si>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</si>
  <si>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</si>
  <si>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</si>
  <si>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</si>
  <si>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</si>
  <si>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</si>
  <si>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</si>
  <si>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</si>
  <si>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</si>
  <si>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</si>
  <si>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</si>
  <si>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</si>
  <si>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</si>
  <si>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</si>
  <si>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</si>
  <si>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</si>
  <si>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</si>
  <si>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</si>
  <si>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</si>
  <si>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</si>
  <si>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</si>
  <si>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</si>
  <si>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</si>
  <si>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</si>
  <si>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</si>
  <si>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</si>
  <si>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</si>
  <si>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</si>
  <si>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</si>
  <si>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</si>
  <si>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</si>
  <si>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</si>
  <si>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</si>
  <si>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</si>
  <si>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</si>
  <si>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</si>
  <si>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</si>
  <si>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</si>
  <si>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</si>
  <si>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</si>
  <si>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</si>
  <si>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</si>
  <si>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</si>
  <si>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</si>
  <si>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</si>
  <si>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</si>
  <si>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</si>
  <si>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</si>
  <si>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</si>
  <si>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</si>
  <si>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</si>
  <si>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</si>
  <si>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</si>
  <si>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</si>
  <si>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</si>
  <si>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</si>
  <si>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</si>
  <si>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</si>
  <si>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</si>
  <si>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</si>
  <si>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</si>
  <si>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</si>
  <si>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</si>
  <si>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</si>
  <si>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</si>
  <si>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</si>
  <si>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</si>
  <si>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</si>
  <si>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</si>
  <si>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</si>
  <si>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</si>
  <si>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</si>
  <si>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</si>
  <si>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</si>
  <si>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</si>
  <si>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</si>
  <si>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</si>
  <si>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</si>
  <si>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</si>
  <si>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</si>
  <si>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</si>
  <si>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</si>
  <si>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</si>
  <si>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</si>
  <si>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</si>
  <si>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</si>
  <si>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</si>
  <si>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</si>
  <si>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</si>
  <si>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</si>
  <si>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</si>
  <si>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</si>
  <si>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</si>
  <si>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</si>
  <si>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</si>
  <si>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</si>
  <si>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</si>
  <si>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</si>
  <si>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</si>
  <si>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</si>
  <si>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</si>
  <si>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</si>
  <si>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</si>
  <si>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</si>
  <si>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</si>
  <si>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</si>
  <si>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</si>
  <si>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</si>
  <si>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</si>
  <si>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</si>
  <si>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</si>
  <si>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</si>
  <si>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</si>
  <si>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</si>
  <si>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</si>
  <si>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</si>
  <si>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</si>
  <si>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</si>
  <si>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</si>
  <si>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</si>
  <si>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</si>
  <si>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</si>
  <si>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</si>
  <si>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</si>
  <si>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</si>
  <si>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</si>
  <si>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</si>
  <si>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</si>
  <si>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</si>
  <si>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</si>
  <si>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</si>
  <si>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</si>
  <si>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</si>
  <si>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</si>
  <si>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</si>
  <si>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</si>
  <si>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</si>
  <si>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</si>
  <si>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</si>
  <si>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</si>
  <si>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</si>
  <si>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</si>
  <si>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</si>
  <si>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</si>
  <si>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</si>
  <si>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</si>
  <si>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</si>
  <si>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</si>
  <si>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</si>
  <si>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</si>
  <si>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</si>
  <si>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</si>
  <si>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</si>
  <si>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</si>
  <si>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</si>
  <si>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</si>
  <si>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</si>
  <si>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</si>
  <si>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</si>
  <si>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</si>
  <si>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</si>
  <si>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</si>
  <si>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</si>
  <si>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</si>
  <si>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</si>
  <si>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</si>
  <si>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</si>
  <si>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</si>
  <si>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</si>
  <si>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</si>
  <si>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</si>
  <si>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</si>
  <si>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</si>
  <si>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</si>
  <si>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</si>
  <si>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</si>
  <si>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</si>
  <si>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</si>
  <si>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</si>
  <si>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</si>
  <si>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</si>
  <si>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</si>
  <si>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</si>
  <si>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</si>
  <si>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</si>
  <si>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</si>
  <si>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</si>
  <si>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</si>
  <si>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</si>
  <si>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</si>
  <si>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</si>
  <si>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</si>
  <si>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</si>
  <si>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</si>
  <si>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</si>
  <si>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</si>
  <si>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</si>
  <si>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</si>
  <si>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</si>
  <si>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</si>
  <si>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</si>
  <si>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</si>
  <si>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</si>
  <si>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</si>
  <si>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</si>
  <si>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</si>
  <si>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</si>
  <si>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</si>
  <si>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</si>
  <si>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</si>
  <si>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</si>
  <si>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</si>
  <si>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</si>
  <si>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</si>
  <si>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</si>
  <si>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</si>
  <si>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</si>
  <si>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</si>
  <si>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</si>
  <si>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</si>
  <si>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</si>
  <si>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</si>
  <si>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</si>
  <si>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</si>
  <si>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</si>
  <si>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</si>
  <si>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</si>
  <si>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</si>
  <si>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</si>
  <si>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</si>
  <si>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</si>
  <si>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</si>
  <si>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</si>
  <si>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</si>
  <si>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</si>
  <si>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</si>
  <si>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</si>
  <si>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</si>
  <si>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</si>
  <si>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</si>
  <si>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</si>
  <si>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</si>
  <si>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</si>
  <si>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</si>
  <si>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</si>
  <si>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</si>
  <si>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</si>
  <si>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</si>
  <si>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</si>
  <si>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</si>
  <si>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</si>
  <si>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</si>
  <si>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</si>
  <si>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</si>
  <si>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</si>
  <si>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</si>
  <si>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</si>
  <si>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</si>
  <si>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</si>
  <si>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</si>
  <si>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</si>
  <si>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</si>
  <si>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</si>
  <si>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</si>
  <si>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</si>
  <si>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</si>
  <si>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</si>
  <si>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</si>
  <si>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</si>
  <si>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</si>
  <si>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</si>
  <si>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</si>
  <si>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</si>
  <si>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</si>
  <si>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</si>
  <si>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</si>
  <si>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</si>
  <si>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</si>
  <si>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</si>
  <si>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</si>
  <si>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</si>
  <si>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</si>
  <si>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</si>
  <si>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</si>
  <si>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</si>
  <si>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</si>
  <si>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</si>
  <si>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</si>
  <si>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</si>
  <si>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</si>
  <si>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</si>
  <si>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</si>
  <si>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</si>
  <si>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</si>
  <si>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</si>
  <si>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</si>
  <si>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</si>
  <si>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</si>
  <si>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</si>
  <si>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</si>
  <si>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</si>
  <si>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</si>
  <si>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</si>
  <si>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</si>
  <si>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</si>
  <si>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</si>
  <si>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</si>
  <si>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</si>
  <si>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</si>
  <si>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</si>
  <si>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</si>
  <si>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</si>
  <si>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</si>
  <si>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</si>
  <si>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</si>
  <si>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</si>
  <si>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</si>
  <si>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</si>
  <si>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</si>
  <si>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</si>
  <si>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</si>
  <si>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</si>
  <si>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</si>
  <si>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</si>
  <si>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</si>
  <si>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</si>
  <si>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</si>
  <si>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</si>
  <si>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</si>
  <si>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</si>
  <si>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</si>
  <si>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</si>
  <si>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</si>
  <si>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</si>
  <si>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</si>
  <si>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</si>
  <si>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</si>
  <si>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</si>
  <si>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</si>
  <si>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</si>
  <si>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</si>
  <si>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</si>
  <si>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</si>
  <si>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</si>
  <si>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</si>
  <si>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</si>
  <si>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</si>
  <si>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</si>
  <si>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</si>
  <si>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</si>
  <si>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</si>
  <si>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</si>
  <si>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</si>
  <si>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</si>
  <si>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</si>
  <si>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</si>
  <si>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</si>
  <si>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</si>
  <si>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</si>
  <si>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</si>
  <si>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</si>
  <si>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</si>
  <si>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</si>
  <si>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</si>
  <si>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</si>
  <si>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</si>
  <si>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</si>
  <si>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</si>
  <si>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</si>
  <si>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</si>
  <si>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</si>
  <si>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</si>
  <si>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</si>
  <si>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</si>
  <si>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</si>
  <si>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</si>
  <si>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</si>
  <si>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</si>
  <si>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</si>
  <si>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</si>
  <si>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</si>
  <si>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</si>
  <si>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</si>
  <si>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</si>
  <si>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</si>
  <si>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</si>
  <si>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</si>
  <si>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</si>
  <si>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</si>
  <si>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</si>
  <si>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</si>
  <si>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</si>
  <si>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</si>
  <si>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</si>
  <si>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</si>
  <si>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</si>
  <si>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</si>
  <si>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</si>
  <si>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</si>
  <si>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</si>
  <si>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</si>
  <si>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</si>
  <si>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</si>
  <si>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</si>
  <si>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</si>
  <si>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</si>
  <si>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</si>
  <si>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</si>
  <si>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</si>
  <si>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</si>
  <si>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</si>
  <si>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</si>
  <si>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</si>
  <si>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</si>
  <si>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</si>
  <si>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</si>
  <si>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</si>
  <si>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</si>
  <si>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</si>
  <si>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</si>
  <si>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</si>
  <si>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</si>
  <si>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</si>
  <si>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</si>
  <si>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</si>
  <si>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</si>
  <si>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</si>
  <si>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</si>
  <si>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</si>
  <si>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</si>
  <si>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</si>
  <si>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</si>
  <si>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</si>
  <si>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</si>
  <si>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</si>
  <si>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</si>
  <si>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</si>
  <si>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</si>
  <si>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</si>
  <si>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</si>
  <si>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</si>
  <si>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</si>
  <si>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</si>
  <si>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</si>
  <si>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</si>
  <si>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</si>
  <si>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</si>
  <si>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</si>
  <si>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</si>
  <si>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</si>
  <si>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</si>
  <si>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</si>
  <si>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</si>
  <si>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</si>
  <si>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</si>
  <si>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</si>
  <si>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</si>
  <si>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</si>
  <si>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</si>
  <si>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</si>
  <si>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</si>
  <si>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</si>
  <si>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</si>
  <si>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</si>
  <si>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</si>
  <si>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</si>
  <si>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</si>
  <si>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</si>
  <si>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</si>
  <si>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</si>
  <si>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</si>
  <si>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</si>
  <si>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</si>
  <si>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</si>
  <si>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</si>
  <si>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</si>
  <si>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</si>
  <si>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</si>
  <si>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</si>
  <si>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</si>
  <si>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</si>
  <si>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</si>
  <si>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</si>
  <si>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</si>
  <si>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</si>
  <si>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</si>
  <si>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</si>
  <si>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</si>
  <si>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</si>
  <si>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</si>
  <si>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</si>
  <si>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</si>
  <si>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</si>
  <si>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</si>
  <si>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</si>
  <si>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</si>
  <si>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</si>
  <si>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</si>
  <si>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</si>
  <si>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</si>
  <si>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</si>
  <si>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</si>
  <si>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</si>
  <si>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</si>
  <si>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</si>
  <si>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</si>
  <si>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</si>
  <si>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</si>
  <si>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</si>
  <si>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</si>
  <si>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</si>
  <si>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</si>
  <si>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</si>
  <si>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</si>
  <si>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</si>
  <si>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</si>
  <si>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</si>
  <si>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</si>
  <si>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</si>
  <si>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</si>
  <si>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</si>
  <si>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</si>
  <si>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</si>
  <si>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</si>
  <si>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</si>
  <si>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</si>
  <si>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</si>
  <si>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</si>
  <si>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</si>
  <si>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</si>
  <si>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</si>
  <si>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</si>
  <si>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</si>
  <si>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</si>
  <si>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</si>
  <si>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</si>
  <si>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</si>
  <si>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</si>
  <si>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</si>
  <si>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</si>
  <si>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</si>
  <si>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</si>
  <si>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</si>
  <si>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</si>
  <si>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</si>
  <si>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</si>
  <si>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</si>
  <si>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</si>
  <si>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</si>
  <si>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</si>
  <si>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</si>
  <si>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</si>
  <si>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</si>
  <si>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</si>
  <si>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</si>
  <si>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</si>
  <si>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</si>
  <si>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</si>
  <si>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</si>
  <si>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</si>
  <si>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</si>
  <si>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</si>
  <si>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</si>
  <si>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</si>
  <si>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</si>
  <si>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</si>
  <si>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</si>
  <si>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</si>
  <si>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</si>
  <si>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</si>
  <si>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</si>
  <si>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</si>
  <si>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</si>
  <si>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</si>
  <si>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</si>
  <si>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</si>
  <si>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</si>
  <si>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</si>
  <si>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</si>
  <si>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</si>
  <si>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</si>
  <si>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</si>
  <si>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</si>
  <si>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</si>
  <si>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</si>
  <si>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</si>
  <si>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</si>
  <si>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</si>
  <si>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</si>
  <si>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</si>
  <si>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</si>
  <si>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</si>
  <si>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</si>
  <si>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</si>
  <si>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</si>
  <si>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</si>
  <si>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</si>
  <si>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</si>
  <si>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</si>
  <si>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</si>
  <si>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</si>
  <si>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</si>
  <si>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</si>
  <si>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</si>
  <si>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</si>
  <si>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</si>
  <si>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</si>
  <si>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</si>
  <si>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</si>
  <si>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</si>
  <si>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</si>
  <si>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</si>
  <si>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</si>
  <si>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</si>
  <si>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</si>
  <si>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</si>
  <si>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</si>
  <si>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</si>
  <si>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</si>
  <si>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</si>
  <si>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</si>
  <si>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</si>
  <si>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</si>
  <si>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</si>
  <si>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</si>
  <si>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</si>
  <si>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</si>
  <si>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</si>
  <si>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</si>
  <si>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</si>
  <si>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</si>
  <si>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</si>
  <si>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</si>
  <si>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</si>
  <si>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</si>
  <si>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</si>
  <si>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</si>
  <si>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</si>
  <si>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</si>
  <si>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</si>
  <si>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</si>
  <si>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</si>
  <si>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</si>
  <si>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</si>
  <si>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</si>
  <si>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</si>
  <si>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</si>
  <si>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</si>
  <si>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</si>
  <si>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</si>
  <si>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</si>
  <si>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</si>
  <si>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</si>
  <si>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</si>
  <si>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</si>
  <si>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</si>
  <si>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</si>
  <si>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</si>
  <si>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</si>
  <si>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</si>
  <si>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</si>
  <si>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</si>
  <si>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</si>
  <si>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</si>
  <si>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</si>
  <si>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</si>
  <si>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</si>
  <si>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</si>
  <si>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</si>
  <si>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</si>
  <si>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</si>
  <si>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</si>
  <si>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</si>
  <si>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</si>
  <si>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</si>
  <si>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</si>
  <si>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</si>
  <si>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</si>
  <si>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</si>
  <si>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</si>
  <si>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</si>
  <si>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</si>
  <si>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</si>
  <si>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</si>
  <si>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</si>
  <si>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</si>
  <si>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</si>
  <si>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</si>
  <si>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</si>
  <si>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</si>
  <si>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</si>
  <si>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</si>
  <si>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</si>
  <si>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</si>
  <si>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</si>
  <si>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</si>
  <si>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</si>
  <si>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</si>
  <si>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</si>
  <si>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</si>
  <si>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</si>
  <si>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</si>
  <si>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</si>
  <si>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</si>
  <si>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</si>
  <si>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</si>
  <si>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</si>
  <si>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</si>
  <si>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</si>
  <si>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</si>
  <si>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</si>
  <si>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</si>
  <si>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</si>
  <si>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</si>
  <si>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</si>
  <si>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</si>
  <si>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</si>
  <si>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</si>
  <si>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</si>
  <si>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</si>
  <si>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</si>
  <si>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</si>
  <si>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</si>
  <si>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</si>
  <si>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</si>
  <si>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</si>
  <si>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</si>
  <si>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</si>
  <si>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</si>
  <si>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</si>
  <si>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</si>
  <si>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</si>
  <si>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</si>
  <si>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</si>
  <si>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</si>
  <si>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</si>
  <si>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</si>
  <si>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</si>
  <si>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</si>
  <si>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</si>
  <si>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</si>
  <si>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</si>
  <si>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</si>
  <si>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</si>
  <si>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</si>
  <si>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</si>
  <si>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</si>
  <si>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</si>
  <si>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</si>
  <si>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</si>
  <si>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</si>
  <si>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</si>
  <si>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</si>
  <si>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</si>
  <si>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</si>
  <si>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</si>
  <si>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</si>
  <si>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</si>
  <si>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</si>
  <si>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</si>
  <si>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</si>
  <si>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</si>
  <si>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</si>
  <si>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</si>
  <si>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</si>
  <si>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</si>
  <si>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</si>
  <si>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</si>
  <si>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</si>
  <si>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</si>
  <si>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</si>
  <si>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</si>
  <si>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</si>
  <si>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</si>
  <si>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</si>
  <si>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</si>
  <si>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</si>
  <si>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</si>
  <si>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</si>
  <si>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</si>
  <si>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</si>
  <si>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</si>
  <si>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</si>
  <si>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</si>
  <si>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</si>
  <si>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</si>
  <si>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</si>
  <si>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</si>
  <si>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</si>
  <si>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</si>
  <si>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</si>
  <si>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</si>
  <si>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</si>
  <si>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</si>
  <si>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</si>
  <si>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</si>
  <si>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</si>
  <si>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</si>
  <si>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</si>
  <si>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</si>
  <si>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</si>
  <si>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</si>
  <si>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</si>
  <si>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</si>
  <si>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</si>
  <si>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</si>
  <si>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</si>
  <si>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</si>
  <si>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</si>
  <si>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</si>
  <si>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</si>
  <si>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</si>
  <si>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</si>
  <si>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</si>
  <si>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</si>
  <si>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</si>
  <si>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</si>
  <si>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</si>
  <si>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</si>
  <si>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</si>
  <si>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</si>
  <si>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</si>
  <si>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</si>
  <si>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</si>
  <si>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</si>
  <si>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</si>
  <si>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</si>
  <si>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</si>
  <si>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</si>
  <si>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</si>
  <si>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</si>
  <si>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</si>
  <si>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</si>
  <si>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</si>
  <si>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</si>
  <si>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</si>
  <si>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</si>
  <si>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</si>
  <si>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</si>
  <si>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</si>
  <si>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</si>
  <si>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</si>
  <si>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</si>
  <si>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</si>
  <si>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</si>
  <si>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</si>
  <si>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</si>
  <si>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</si>
  <si>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</si>
  <si>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</si>
  <si>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</si>
  <si>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</si>
  <si>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</si>
  <si>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</si>
  <si>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</si>
  <si>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</si>
  <si>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</si>
  <si>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</si>
  <si>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</si>
  <si>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</si>
  <si>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</si>
  <si>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</si>
  <si>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</si>
  <si>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</si>
  <si>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</si>
  <si>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</si>
  <si>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</si>
  <si>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</si>
  <si>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</si>
  <si>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</si>
  <si>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</si>
  <si>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</si>
  <si>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</si>
  <si>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</si>
  <si>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</si>
  <si>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</si>
  <si>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</si>
  <si>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</si>
  <si>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</si>
  <si>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</si>
  <si>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</si>
  <si>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</si>
  <si>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</si>
  <si>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</si>
  <si>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</si>
  <si>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</si>
  <si>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</si>
  <si>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</si>
  <si>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</si>
  <si>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</si>
  <si>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</si>
  <si>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</si>
  <si>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</si>
  <si>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</si>
  <si>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</si>
  <si>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</si>
  <si>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</si>
  <si>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</si>
  <si>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</si>
  <si>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</si>
  <si>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</si>
  <si>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</si>
  <si>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</si>
  <si>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</si>
  <si>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</si>
  <si>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</si>
  <si>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</si>
  <si>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</si>
  <si>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</si>
  <si>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</si>
  <si>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</si>
  <si>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</si>
  <si>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</si>
  <si>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</si>
  <si>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</si>
  <si>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</si>
  <si>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</si>
  <si>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</si>
  <si>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</si>
  <si>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</si>
  <si>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</si>
  <si>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</si>
  <si>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</si>
  <si>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</si>
  <si>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</si>
  <si>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</si>
  <si>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</si>
  <si>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</si>
  <si>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</si>
  <si>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</si>
  <si>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</si>
  <si>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</si>
  <si>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</si>
  <si>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</si>
  <si>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</si>
  <si>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</si>
  <si>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</si>
  <si>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</si>
  <si>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</si>
  <si>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</si>
  <si>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</si>
  <si>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</si>
  <si>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</si>
  <si>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</si>
  <si>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</si>
  <si>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</si>
  <si>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</si>
  <si>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</si>
  <si>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</si>
  <si>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</si>
  <si>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</si>
  <si>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</si>
  <si>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</si>
  <si>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</si>
  <si>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</si>
  <si>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</si>
  <si>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</si>
  <si>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</si>
  <si>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</si>
  <si>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</si>
  <si>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</si>
  <si>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</si>
  <si>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</si>
  <si>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</si>
  <si>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</si>
  <si>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</si>
  <si>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</si>
  <si>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</si>
  <si>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</si>
  <si>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</si>
  <si>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</si>
  <si>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</si>
  <si>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</si>
  <si>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</si>
  <si>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</si>
  <si>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</si>
  <si>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</si>
  <si>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</si>
  <si>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</si>
  <si>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</si>
  <si>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</si>
  <si>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</si>
  <si>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</si>
  <si>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</si>
  <si>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</si>
  <si>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</si>
  <si>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</si>
  <si>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</si>
  <si>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</si>
  <si>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</si>
  <si>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</si>
  <si>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</si>
  <si>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</si>
  <si>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</si>
  <si>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</si>
  <si>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</si>
  <si>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</si>
  <si>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</si>
  <si>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</si>
  <si>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</si>
  <si>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</si>
  <si>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</si>
  <si>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</si>
  <si>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</si>
  <si>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</si>
  <si>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</si>
  <si>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</si>
  <si>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</si>
  <si>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</si>
  <si>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</si>
  <si>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</si>
  <si>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</si>
  <si>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</si>
  <si>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</si>
  <si>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</si>
  <si>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</si>
  <si>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</si>
  <si>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</si>
  <si>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</si>
  <si>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</si>
  <si>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</si>
  <si>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</si>
  <si>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</si>
  <si>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</si>
  <si>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</si>
  <si>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</si>
  <si>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</si>
  <si>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</si>
  <si>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</si>
  <si>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</si>
  <si>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</si>
  <si>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</si>
  <si>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</si>
  <si>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</si>
  <si>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</si>
  <si>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</si>
  <si>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</si>
  <si>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</si>
  <si>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</si>
  <si>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</si>
  <si>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</si>
  <si>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</si>
  <si>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</si>
  <si>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</si>
  <si>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</si>
  <si>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</si>
  <si>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</si>
  <si>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</si>
  <si>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</si>
  <si>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</si>
  <si>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</si>
  <si>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</si>
  <si>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</si>
  <si>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</si>
  <si>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</si>
  <si>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</si>
  <si>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</si>
  <si>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</si>
  <si>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</si>
  <si>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</si>
  <si>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</si>
  <si>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</si>
  <si>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</si>
  <si>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</si>
  <si>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</si>
  <si>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</si>
  <si>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</si>
  <si>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</si>
  <si>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</si>
  <si>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</si>
  <si>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</si>
  <si>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</si>
  <si>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</si>
  <si>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</si>
  <si>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</si>
  <si>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</si>
  <si>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</si>
  <si>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</si>
  <si>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</si>
  <si>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</si>
  <si>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</si>
  <si>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</si>
  <si>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</si>
  <si>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</si>
  <si>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</si>
  <si>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</si>
  <si>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</si>
  <si>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</si>
  <si>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</si>
  <si>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</si>
  <si>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</si>
  <si>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</si>
  <si>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</si>
  <si>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</si>
  <si>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</si>
  <si>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</si>
  <si>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</si>
  <si>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</si>
  <si>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</si>
  <si>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</si>
  <si>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</si>
  <si>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</si>
  <si>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</si>
  <si>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</si>
  <si>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</si>
  <si>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</si>
  <si>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</si>
  <si>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</si>
  <si>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</si>
  <si>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</si>
  <si>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</si>
  <si>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</si>
  <si>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</si>
  <si>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</si>
  <si>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</si>
  <si>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</si>
  <si>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</si>
  <si>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</si>
  <si>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</si>
  <si>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</si>
  <si>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</si>
  <si>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</si>
  <si>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</si>
  <si>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</si>
  <si>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</si>
  <si>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</si>
  <si>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</si>
  <si>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</si>
  <si>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</si>
  <si>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</si>
  <si>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</si>
  <si>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</si>
  <si>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</si>
  <si>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</si>
  <si>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</si>
  <si>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</si>
  <si>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</si>
  <si>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</si>
  <si>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</si>
  <si>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</si>
  <si>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</si>
  <si>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</si>
  <si>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</si>
  <si>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</si>
  <si>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</si>
  <si>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</si>
  <si>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</si>
  <si>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</si>
  <si>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</si>
  <si>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</si>
  <si>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</si>
  <si>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</si>
  <si>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</si>
  <si>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</si>
  <si>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</si>
  <si>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</si>
  <si>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</si>
  <si>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</si>
  <si>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</si>
  <si>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</si>
  <si>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</si>
  <si>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</si>
  <si>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</si>
  <si>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</si>
  <si>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</si>
  <si>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</si>
  <si>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</si>
  <si>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</si>
  <si>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</si>
  <si>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</si>
  <si>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</si>
  <si>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</si>
  <si>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</si>
  <si>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</si>
  <si>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</si>
  <si>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</si>
  <si>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</si>
  <si>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</si>
  <si>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</si>
  <si>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</si>
  <si>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</si>
  <si>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</si>
  <si>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</si>
  <si>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</si>
  <si>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</si>
  <si>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</si>
  <si>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</si>
  <si>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</si>
  <si>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</si>
  <si>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</si>
  <si>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</si>
  <si>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</si>
  <si>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</si>
  <si>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</si>
  <si>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</si>
  <si>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</si>
  <si>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</si>
  <si>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</si>
  <si>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</si>
  <si>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</si>
  <si>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</si>
  <si>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</si>
  <si>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</si>
  <si>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</si>
  <si>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</si>
  <si>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</si>
  <si>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</si>
  <si>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</si>
  <si>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</si>
  <si>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</si>
  <si>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</si>
  <si>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</si>
  <si>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</si>
  <si>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</si>
  <si>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</si>
  <si>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</si>
  <si>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</si>
  <si>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</si>
  <si>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</si>
  <si>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</si>
  <si>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</si>
  <si>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</si>
  <si>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</si>
  <si>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</si>
  <si>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</si>
  <si>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</si>
  <si>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</si>
  <si>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</si>
  <si>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</si>
  <si>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</si>
  <si>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</si>
  <si>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</si>
  <si>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</si>
  <si>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</si>
  <si>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</si>
  <si>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</si>
  <si>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</si>
  <si>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</si>
  <si>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</si>
  <si>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</si>
  <si>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</si>
  <si>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</si>
  <si>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</si>
  <si>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</si>
  <si>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</si>
  <si>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</si>
  <si>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</si>
  <si>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</si>
  <si>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</si>
  <si>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</si>
  <si>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</si>
  <si>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</si>
  <si>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</si>
  <si>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</si>
  <si>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</si>
  <si>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</si>
  <si>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</si>
  <si>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</si>
  <si>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</si>
  <si>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</si>
  <si>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</si>
  <si>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</si>
  <si>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</si>
  <si>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</si>
  <si>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</si>
  <si>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</si>
  <si>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</si>
  <si>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</si>
  <si>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</si>
  <si>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</si>
  <si>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</si>
  <si>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</si>
  <si>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</si>
  <si>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</si>
  <si>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</si>
  <si>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</si>
  <si>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</si>
  <si>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</si>
  <si>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</si>
  <si>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</si>
  <si>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</si>
  <si>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</si>
  <si>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</si>
  <si>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</si>
  <si>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</si>
  <si>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</si>
  <si>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</si>
  <si>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</si>
  <si>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</si>
  <si>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</si>
  <si>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</si>
  <si>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</si>
  <si>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</si>
  <si>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</si>
  <si>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</si>
  <si>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</si>
  <si>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</si>
  <si>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</si>
  <si>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</si>
  <si>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</si>
  <si>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</si>
  <si>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</si>
  <si>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</si>
  <si>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</si>
  <si>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</si>
  <si>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</si>
  <si>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</si>
  <si>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</si>
  <si>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</si>
  <si>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</si>
  <si>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</si>
  <si>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</si>
  <si>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</si>
  <si>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</si>
  <si>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</si>
  <si>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</si>
  <si>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</si>
  <si>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</si>
  <si>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</si>
  <si>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</si>
  <si>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</si>
  <si>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</si>
  <si>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</si>
  <si>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</si>
  <si>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</si>
  <si>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</si>
  <si>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</si>
  <si>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</si>
  <si>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</si>
  <si>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</si>
  <si>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</si>
  <si>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</si>
  <si>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</si>
  <si>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</si>
  <si>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</si>
  <si>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</si>
  <si>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</si>
  <si>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</si>
  <si>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</si>
  <si>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</si>
  <si>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</si>
  <si>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</si>
  <si>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</si>
  <si>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</si>
  <si>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</si>
  <si>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</si>
  <si>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</si>
  <si>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</si>
  <si>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</si>
  <si>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</si>
  <si>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</si>
  <si>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</si>
  <si>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</si>
  <si>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</si>
  <si>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</si>
  <si>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</si>
  <si>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</si>
  <si>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</si>
  <si>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</si>
  <si>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</si>
  <si>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</si>
  <si>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</si>
  <si>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</si>
  <si>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</si>
  <si>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</si>
  <si>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</si>
  <si>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</si>
  <si>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</si>
  <si>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</si>
  <si>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</si>
  <si>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</si>
  <si>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</si>
  <si>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</si>
  <si>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</si>
  <si>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</si>
  <si>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</si>
  <si>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</si>
  <si>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</si>
  <si>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</si>
  <si>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</si>
  <si>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</si>
  <si>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</si>
  <si>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</si>
  <si>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</si>
  <si>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</si>
  <si>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</si>
  <si>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</si>
  <si>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</si>
  <si>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</si>
  <si>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</si>
  <si>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</si>
  <si>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</si>
  <si>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</si>
  <si>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</si>
  <si>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</si>
  <si>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</si>
  <si>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</si>
  <si>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</si>
  <si>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</si>
  <si>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</si>
  <si>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</si>
  <si>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</si>
  <si>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</si>
  <si>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</si>
  <si>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</si>
  <si>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</si>
  <si>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</si>
  <si>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</si>
  <si>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</si>
  <si>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</si>
  <si>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</si>
  <si>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</si>
  <si>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</si>
  <si>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</si>
  <si>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</si>
  <si>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</si>
  <si>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</si>
  <si>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</si>
  <si>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</si>
  <si>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</si>
  <si>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</si>
  <si>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</si>
  <si>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</si>
  <si>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</si>
  <si>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</si>
  <si>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</si>
  <si>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</si>
  <si>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</si>
  <si>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</si>
  <si>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</si>
  <si>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</si>
  <si>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</si>
  <si>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</si>
  <si>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</si>
  <si>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</si>
  <si>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</si>
  <si>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</si>
  <si>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</si>
  <si>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</si>
  <si>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</si>
  <si>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</si>
  <si>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</si>
  <si>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</si>
  <si>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</si>
  <si>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</si>
  <si>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</si>
  <si>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</si>
  <si>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</si>
  <si>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</si>
  <si>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</si>
  <si>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</si>
  <si>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</si>
  <si>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</si>
  <si>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</si>
  <si>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</si>
  <si>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</si>
  <si>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</si>
  <si>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</si>
  <si>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</si>
  <si>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</si>
  <si>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</si>
  <si>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</si>
  <si>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</si>
  <si>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</si>
  <si>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</si>
  <si>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</si>
  <si>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</si>
  <si>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</si>
  <si>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</si>
  <si>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</si>
  <si>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</si>
  <si>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</si>
  <si>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</si>
  <si>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</si>
  <si>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</si>
  <si>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</si>
  <si>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</si>
  <si>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</si>
  <si>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</si>
  <si>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</si>
  <si>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</si>
  <si>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</si>
  <si>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</si>
  <si>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</si>
  <si>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</si>
  <si>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</si>
  <si>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</si>
  <si>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</si>
  <si>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</si>
  <si>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</si>
  <si>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</si>
  <si>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</si>
  <si>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</si>
  <si>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</si>
  <si>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</si>
  <si>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</si>
  <si>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</si>
  <si>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</si>
  <si>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</si>
  <si>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</si>
  <si>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</si>
  <si>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</si>
  <si>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</si>
  <si>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</si>
  <si>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</si>
  <si>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</si>
  <si>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</si>
  <si>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</si>
  <si>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</si>
  <si>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</si>
  <si>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</si>
  <si>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</si>
  <si>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</si>
  <si>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</si>
  <si>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</si>
  <si>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</si>
  <si>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</si>
  <si>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</si>
  <si>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</si>
  <si>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</si>
  <si>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</si>
  <si>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</si>
  <si>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</si>
  <si>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</si>
  <si>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</si>
  <si>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</si>
  <si>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</si>
  <si>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</si>
  <si>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</si>
  <si>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</si>
  <si>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</si>
  <si>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</si>
  <si>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</si>
  <si>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</si>
  <si>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</si>
  <si>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</si>
  <si>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</si>
  <si>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</si>
  <si>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</si>
  <si>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</si>
  <si>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</si>
  <si>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</si>
  <si>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</si>
  <si>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</si>
  <si>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</si>
  <si>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</si>
  <si>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</si>
  <si>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</si>
  <si>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</si>
  <si>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</si>
  <si>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</si>
  <si>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</si>
  <si>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</si>
  <si>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</si>
  <si>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</si>
  <si>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</si>
  <si>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</si>
  <si>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</si>
  <si>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</si>
  <si>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</si>
  <si>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</si>
  <si>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</si>
  <si>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</si>
  <si>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</si>
  <si>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</si>
  <si>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</si>
  <si>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</si>
  <si>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</si>
  <si>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</si>
  <si>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</si>
  <si>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</si>
  <si>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</si>
  <si>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</si>
  <si>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</si>
  <si>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</si>
  <si>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</si>
  <si>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</si>
  <si>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</si>
  <si>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</si>
  <si>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</si>
  <si>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</si>
  <si>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</si>
  <si>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</si>
  <si>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</si>
  <si>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</si>
  <si>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</si>
  <si>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</si>
  <si>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</si>
  <si>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</si>
  <si>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</si>
  <si>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</si>
  <si>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</si>
  <si>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</si>
  <si>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</si>
  <si>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</si>
  <si>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</si>
  <si>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</si>
  <si>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</si>
  <si>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</si>
  <si>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</si>
  <si>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</si>
  <si>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</si>
  <si>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</si>
  <si>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</si>
  <si>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</si>
  <si>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</si>
  <si>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</si>
  <si>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</si>
  <si>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</si>
  <si>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</si>
  <si>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</si>
  <si>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</si>
  <si>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</si>
  <si>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</si>
  <si>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</si>
  <si>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</si>
  <si>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</si>
  <si>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</si>
  <si>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</si>
  <si>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</si>
  <si>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</si>
  <si>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</si>
  <si>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</si>
  <si>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</si>
  <si>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</si>
  <si>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</si>
  <si>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</si>
  <si>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</si>
  <si>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</si>
  <si>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</si>
  <si>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</si>
  <si>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</si>
  <si>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</si>
  <si>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</si>
  <si>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</si>
  <si>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</si>
  <si>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</si>
  <si>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</si>
  <si>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</si>
  <si>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</si>
  <si>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</si>
  <si>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</si>
  <si>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</si>
  <si>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</si>
  <si>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</si>
  <si>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</si>
  <si>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</si>
  <si>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</si>
  <si>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</si>
  <si>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</si>
  <si>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</si>
  <si>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</si>
  <si>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</si>
  <si>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</si>
  <si>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</si>
  <si>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</si>
  <si>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</si>
  <si>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</si>
  <si>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</si>
  <si>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</si>
  <si>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</si>
  <si>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</si>
  <si>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</si>
  <si>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</si>
  <si>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</si>
  <si>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</si>
  <si>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</si>
  <si>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</si>
  <si>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</si>
  <si>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</si>
  <si>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</si>
  <si>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</si>
  <si>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</si>
  <si>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</si>
  <si>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</si>
  <si>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</si>
  <si>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</si>
  <si>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</si>
  <si>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</si>
  <si>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</si>
  <si>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</si>
  <si>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</si>
  <si>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</si>
  <si>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</si>
  <si>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</si>
  <si>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</si>
  <si>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</si>
  <si>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</si>
  <si>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</si>
  <si>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</si>
  <si>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</si>
  <si>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</si>
  <si>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</si>
  <si>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</si>
  <si>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</si>
  <si>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</si>
  <si>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</si>
  <si>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</si>
  <si>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</si>
  <si>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</si>
  <si>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</si>
  <si>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</si>
  <si>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</si>
  <si>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</si>
  <si>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</si>
  <si>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</si>
  <si>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</si>
  <si>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</si>
  <si>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</si>
  <si>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</si>
  <si>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</si>
  <si>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</si>
  <si>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</si>
  <si>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</si>
  <si>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</si>
  <si>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</si>
  <si>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</si>
  <si>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</si>
  <si>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</si>
  <si>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</si>
  <si>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</si>
  <si>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</si>
  <si>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</si>
  <si>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</si>
  <si>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</si>
  <si>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</si>
  <si>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</si>
  <si>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</si>
  <si>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</si>
  <si>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</si>
  <si>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</si>
  <si>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</si>
  <si>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</si>
  <si>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</si>
  <si>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</si>
  <si>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</si>
  <si>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</si>
  <si>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</si>
  <si>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</si>
  <si>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</si>
  <si>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</si>
  <si>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</si>
  <si>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</si>
  <si>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</si>
  <si>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</si>
  <si>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</si>
  <si>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</si>
  <si>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</si>
  <si>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</si>
  <si>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</si>
  <si>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</si>
  <si>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</si>
  <si>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</si>
  <si>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</si>
  <si>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</si>
  <si>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</si>
  <si>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</si>
  <si>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</si>
  <si>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</si>
  <si>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</si>
  <si>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</si>
  <si>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</si>
  <si>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</si>
  <si>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</si>
  <si>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</si>
  <si>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</si>
  <si>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</si>
  <si>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</si>
  <si>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</si>
  <si>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</si>
  <si>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</si>
  <si>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</si>
  <si>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</si>
  <si>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</si>
  <si>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</si>
  <si>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</si>
  <si>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</si>
  <si>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</si>
  <si>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</si>
  <si>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</si>
  <si>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</si>
  <si>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</si>
  <si>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</si>
  <si>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</si>
  <si>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</si>
  <si>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</si>
  <si>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</si>
  <si>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</si>
  <si>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</si>
  <si>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</si>
  <si>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</si>
  <si>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</si>
  <si>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</si>
  <si>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</si>
  <si>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</si>
  <si>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</si>
  <si>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</si>
  <si>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</si>
  <si>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</si>
  <si>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</si>
  <si>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</si>
  <si>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</si>
  <si>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</si>
  <si>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</si>
  <si>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</si>
  <si>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</si>
  <si>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</si>
  <si>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</si>
  <si>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</si>
  <si>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</si>
  <si>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</si>
  <si>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</si>
  <si>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</si>
  <si>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</si>
  <si>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</si>
  <si>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</si>
  <si>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</si>
  <si>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</si>
  <si>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</si>
  <si>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</si>
  <si>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</si>
  <si>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</si>
  <si>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</si>
  <si>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</si>
  <si>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</si>
  <si>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</si>
  <si>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</si>
  <si>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</si>
  <si>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</si>
  <si>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</si>
  <si>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</si>
  <si>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</si>
  <si>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</si>
  <si>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</si>
  <si>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</si>
  <si>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</si>
  <si>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</si>
  <si>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</si>
  <si>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</si>
  <si>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</si>
  <si>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</si>
  <si>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</si>
  <si>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</si>
  <si>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</si>
  <si>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</si>
  <si>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</si>
  <si>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</si>
  <si>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</si>
  <si>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</si>
  <si>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</si>
  <si>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</si>
  <si>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</si>
  <si>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</si>
  <si>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</si>
  <si>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</si>
  <si>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</si>
  <si>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</si>
  <si>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</si>
  <si>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</si>
  <si>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</si>
  <si>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</si>
  <si>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</si>
  <si>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</si>
  <si>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</si>
  <si>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</si>
  <si>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</si>
  <si>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</si>
  <si>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</si>
  <si>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</si>
  <si>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</si>
  <si>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</si>
  <si>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</si>
  <si>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</si>
  <si>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</si>
  <si>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</si>
  <si>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</si>
  <si>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</si>
  <si>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</si>
  <si>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</si>
  <si>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</si>
  <si>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</si>
  <si>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</si>
  <si>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</si>
  <si>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</si>
  <si>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</si>
  <si>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</si>
  <si>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</si>
  <si>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</si>
  <si>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</si>
  <si>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</si>
  <si>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</si>
  <si>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</si>
  <si>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</si>
  <si>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</si>
  <si>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</si>
  <si>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</si>
  <si>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</si>
  <si>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</si>
  <si>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</si>
  <si>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</si>
  <si>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</si>
  <si>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</si>
  <si>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</si>
  <si>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</si>
  <si>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</si>
  <si>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</si>
  <si>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</si>
  <si>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</si>
  <si>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</si>
  <si>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</si>
  <si>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</si>
  <si>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</si>
  <si>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</si>
  <si>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</si>
  <si>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</si>
  <si>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</si>
  <si>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</si>
  <si>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</si>
  <si>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</si>
  <si>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</si>
  <si>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</si>
  <si>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</si>
  <si>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</si>
  <si>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</si>
  <si>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</si>
  <si>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</si>
  <si>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</si>
  <si>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</si>
  <si>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</si>
  <si>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</si>
  <si>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</si>
  <si>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</si>
  <si>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</si>
  <si>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</si>
  <si>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</si>
  <si>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</si>
  <si>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</si>
  <si>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</si>
  <si>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</si>
  <si>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</si>
  <si>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</si>
  <si>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</si>
  <si>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</si>
  <si>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</si>
  <si>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</si>
  <si>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</si>
  <si>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</si>
  <si>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</si>
  <si>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</si>
  <si>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</si>
  <si>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</si>
  <si>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</si>
  <si>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</si>
  <si>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</si>
  <si>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</si>
  <si>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</si>
  <si>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</si>
  <si>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</si>
  <si>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</si>
  <si>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</si>
  <si>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</si>
  <si>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</si>
  <si>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</si>
  <si>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</si>
  <si>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</si>
  <si>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</si>
  <si>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</si>
  <si>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</si>
  <si>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</si>
  <si>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</si>
  <si>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</si>
  <si>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</si>
  <si>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</si>
  <si>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</si>
  <si>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</si>
  <si>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</si>
  <si>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</si>
  <si>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</si>
  <si>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</si>
  <si>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</si>
  <si>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</si>
  <si>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</si>
  <si>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</si>
  <si>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</si>
  <si>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</si>
  <si>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</si>
  <si>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</si>
  <si>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</si>
  <si>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</si>
  <si>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</si>
  <si>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</si>
  <si>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</si>
  <si>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</si>
  <si>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</si>
  <si>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</si>
  <si>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</si>
  <si>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</si>
  <si>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</si>
  <si>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</si>
  <si>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</si>
  <si>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</si>
  <si>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</si>
  <si>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</si>
  <si>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</si>
  <si>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</si>
  <si>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</si>
  <si>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</si>
  <si>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</si>
  <si>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</si>
  <si>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</si>
  <si>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</si>
  <si>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</si>
  <si>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</si>
  <si>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</si>
  <si>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</si>
  <si>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</si>
  <si>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</si>
  <si>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</si>
  <si>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</si>
  <si>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</si>
  <si>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</si>
  <si>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</si>
  <si>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</si>
  <si>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</si>
  <si>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</si>
  <si>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</si>
  <si>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</si>
  <si>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</si>
  <si>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</si>
  <si>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</si>
  <si>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</si>
  <si>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</si>
  <si>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</si>
  <si>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</si>
  <si>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</si>
  <si>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</si>
  <si>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</si>
  <si>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</si>
  <si>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</si>
  <si>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</si>
  <si>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</si>
  <si>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</si>
  <si>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</si>
  <si>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</si>
  <si>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</si>
  <si>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</si>
  <si>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</si>
  <si>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</si>
  <si>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</si>
  <si>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</si>
  <si>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</si>
  <si>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</si>
  <si>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</si>
  <si>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</si>
  <si>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</si>
  <si>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</si>
  <si>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</si>
  <si>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</si>
  <si>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</si>
  <si>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</si>
  <si>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</si>
  <si>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</si>
  <si>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</si>
  <si>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</si>
  <si>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</si>
  <si>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</si>
  <si>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</si>
  <si>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</si>
  <si>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</si>
  <si>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</si>
  <si>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</si>
  <si>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</si>
  <si>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</si>
  <si>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</si>
  <si>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</si>
  <si>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</si>
  <si>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</si>
  <si>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</si>
  <si>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</si>
  <si>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</si>
  <si>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</si>
  <si>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</si>
  <si>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</si>
  <si>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</si>
  <si>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</si>
  <si>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</si>
  <si>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</si>
  <si>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</si>
  <si>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</si>
  <si>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</si>
  <si>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</si>
  <si>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</si>
  <si>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</si>
  <si>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</si>
  <si>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</si>
  <si>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</si>
  <si>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</si>
  <si>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</si>
  <si>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</si>
  <si>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</si>
  <si>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</si>
  <si>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</si>
  <si>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</si>
  <si>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</si>
  <si>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</si>
  <si>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</si>
  <si>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</si>
  <si>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</si>
  <si>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</si>
  <si>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</si>
  <si>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</si>
  <si>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</si>
  <si>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</si>
  <si>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</si>
  <si>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</si>
  <si>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</si>
  <si>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</si>
  <si>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</si>
  <si>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</si>
  <si>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</si>
  <si>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</si>
  <si>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</si>
  <si>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</si>
  <si>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</si>
  <si>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</si>
  <si>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</si>
  <si>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</si>
  <si>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</si>
  <si>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</si>
  <si>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</si>
  <si>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</si>
  <si>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</si>
  <si>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</si>
  <si>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</si>
  <si>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</si>
  <si>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</si>
  <si>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</si>
  <si>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</si>
  <si>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</si>
  <si>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</si>
  <si>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</si>
  <si>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</si>
  <si>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</si>
  <si>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</si>
  <si>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</si>
  <si>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</si>
  <si>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</si>
  <si>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</si>
  <si>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</si>
  <si>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</si>
  <si>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</si>
  <si>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</si>
  <si>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</si>
  <si>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</si>
  <si>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</si>
  <si>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</si>
  <si>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</si>
  <si>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</si>
  <si>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</si>
  <si>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</si>
  <si>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</si>
  <si>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</si>
  <si>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</si>
  <si>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</si>
  <si>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</si>
  <si>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</si>
  <si>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</si>
  <si>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</si>
  <si>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</si>
  <si>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</si>
  <si>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</si>
  <si>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</si>
  <si>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</si>
  <si>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</si>
  <si>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</si>
  <si>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</si>
  <si>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</si>
  <si>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</si>
  <si>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</si>
  <si>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</si>
  <si>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</si>
  <si>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</si>
  <si>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</si>
  <si>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</si>
  <si>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</si>
  <si>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</si>
  <si>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</si>
  <si>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</si>
  <si>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</si>
  <si>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</si>
  <si>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</si>
  <si>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</si>
  <si>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</si>
  <si>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</si>
  <si>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</si>
  <si>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</si>
  <si>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</si>
  <si>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</si>
  <si>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</si>
  <si>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</si>
  <si>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</si>
  <si>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</si>
  <si>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</si>
  <si>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</si>
  <si>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</si>
  <si>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</si>
  <si>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</si>
  <si>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</si>
  <si>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</si>
  <si>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</si>
  <si>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</si>
  <si>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</si>
  <si>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</si>
  <si>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</si>
  <si>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</si>
  <si>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</si>
  <si>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</si>
  <si>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</si>
  <si>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</si>
  <si>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</si>
  <si>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</si>
  <si>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</si>
  <si>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</si>
  <si>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</si>
  <si>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</si>
  <si>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</si>
  <si>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</si>
  <si>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</si>
  <si>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</si>
  <si>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</si>
  <si>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</si>
  <si>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</si>
  <si>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</si>
  <si>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</si>
  <si>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</si>
  <si>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</si>
  <si>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</si>
  <si>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</si>
  <si>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</si>
  <si>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</si>
  <si>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</si>
  <si>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</si>
  <si>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</si>
  <si>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</si>
  <si>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</si>
  <si>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</si>
  <si>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</si>
  <si>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</si>
  <si>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</si>
  <si>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</si>
  <si>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</si>
  <si>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</si>
  <si>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</si>
  <si>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</si>
  <si>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</si>
  <si>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</si>
  <si>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</si>
  <si>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</si>
  <si>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</si>
  <si>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</si>
  <si>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</si>
  <si>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</si>
  <si>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</si>
  <si>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</si>
  <si>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</si>
  <si>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</si>
  <si>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</si>
  <si>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</si>
  <si>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</si>
  <si>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</si>
  <si>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</si>
  <si>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</si>
  <si>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</si>
  <si>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</si>
  <si>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</si>
  <si>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</si>
  <si>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</si>
  <si>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</si>
  <si>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</si>
  <si>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</si>
  <si>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</si>
  <si>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</si>
  <si>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</si>
  <si>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</si>
  <si>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</si>
  <si>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</si>
  <si>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</si>
  <si>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</si>
  <si>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</si>
  <si>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</si>
  <si>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</si>
  <si>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</si>
  <si>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</si>
  <si>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</si>
  <si>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</si>
  <si>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</si>
  <si>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</si>
  <si>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</si>
  <si>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</si>
  <si>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</si>
  <si>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</si>
  <si>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</si>
  <si>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</si>
  <si>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</si>
  <si>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</si>
  <si>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</si>
  <si>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</si>
  <si>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</si>
  <si>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</si>
  <si>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</si>
  <si>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</si>
  <si>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</si>
  <si>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</si>
  <si>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</si>
  <si>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</si>
  <si>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</si>
  <si>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</si>
  <si>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</si>
  <si>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</si>
  <si>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</si>
  <si>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</si>
  <si>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</si>
  <si>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</si>
  <si>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</si>
  <si>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</si>
  <si>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</si>
  <si>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</si>
  <si>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</si>
  <si>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</si>
  <si>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</si>
  <si>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</si>
  <si>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</si>
  <si>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</si>
  <si>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</si>
  <si>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</si>
  <si>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</si>
  <si>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</si>
  <si>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</si>
  <si>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</si>
  <si>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</si>
  <si>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</si>
  <si>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</si>
  <si>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</si>
  <si>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</si>
  <si>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</si>
  <si>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</si>
  <si>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</si>
  <si>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</si>
  <si>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</si>
  <si>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</si>
  <si>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</si>
  <si>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</si>
  <si>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</si>
  <si>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</si>
  <si>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</si>
  <si>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</si>
  <si>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</si>
  <si>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</si>
  <si>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</si>
  <si>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</si>
  <si>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</si>
  <si>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</si>
  <si>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</si>
  <si>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</si>
  <si>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</si>
  <si>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</si>
  <si>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</si>
  <si>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</si>
  <si>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</si>
  <si>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</si>
  <si>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</si>
  <si>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</si>
  <si>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</si>
  <si>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</si>
  <si>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</si>
  <si>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</si>
  <si>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</si>
  <si>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</si>
  <si>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</si>
  <si>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</si>
  <si>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</si>
  <si>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</si>
  <si>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</si>
  <si>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</si>
  <si>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</si>
  <si>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</si>
  <si>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</si>
  <si>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</si>
  <si>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</si>
  <si>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</si>
  <si>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</si>
  <si>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</si>
  <si>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</si>
  <si>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</si>
  <si>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</si>
  <si>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</si>
  <si>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</si>
  <si>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</si>
  <si>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</si>
  <si>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</si>
  <si>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</si>
  <si>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</si>
  <si>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</si>
  <si>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</si>
  <si>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</si>
  <si>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</si>
  <si>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</si>
  <si>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</si>
  <si>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</si>
  <si>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</si>
  <si>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</si>
  <si>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</si>
  <si>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</si>
  <si>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</si>
  <si>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</si>
  <si>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</si>
  <si>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</si>
  <si>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</si>
  <si>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</si>
  <si>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</si>
  <si>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</si>
  <si>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</si>
  <si>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</si>
  <si>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</si>
  <si>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</si>
  <si>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</si>
  <si>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</si>
  <si>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</si>
  <si>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</si>
  <si>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</si>
  <si>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</si>
  <si>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</si>
  <si>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</si>
  <si>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</si>
  <si>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</si>
  <si>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</si>
  <si>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</si>
  <si>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</si>
  <si>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</si>
  <si>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</si>
  <si>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</si>
  <si>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</si>
  <si>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</si>
  <si>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</si>
  <si>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</si>
  <si>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</si>
  <si>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</si>
  <si>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</si>
  <si>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</si>
  <si>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</si>
  <si>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</si>
  <si>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</si>
  <si>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</si>
  <si>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</si>
  <si>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</si>
  <si>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</si>
  <si>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</si>
  <si>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</si>
  <si>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</si>
  <si>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</si>
  <si>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</si>
  <si>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</si>
  <si>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</si>
  <si>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</si>
  <si>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</si>
  <si>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</si>
  <si>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</si>
  <si>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</si>
  <si>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</si>
  <si>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</si>
  <si>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</si>
  <si>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</si>
  <si>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</si>
  <si>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</si>
  <si>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</si>
  <si>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</si>
  <si>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</si>
  <si>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</si>
  <si>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</si>
  <si>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</si>
  <si>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</si>
  <si>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</si>
  <si>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</si>
  <si>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</si>
  <si>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</si>
  <si>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</si>
  <si>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</si>
  <si>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</si>
  <si>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</si>
  <si>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</si>
  <si>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</si>
  <si>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</si>
  <si>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</si>
  <si>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</si>
  <si>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</si>
  <si>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</si>
  <si>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</si>
  <si>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</si>
  <si>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</si>
  <si>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</si>
  <si>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</si>
  <si>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</si>
  <si>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</si>
  <si>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</si>
  <si>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</si>
  <si>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</si>
  <si>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</si>
  <si>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</si>
  <si>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</si>
  <si>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</si>
  <si>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</si>
  <si>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</si>
  <si>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</si>
  <si>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</si>
  <si>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</si>
  <si>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</si>
  <si>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</si>
  <si>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</si>
  <si>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</si>
  <si>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</si>
  <si>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</si>
  <si>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</si>
  <si>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</si>
  <si>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</si>
  <si>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</si>
  <si>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</si>
  <si>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</si>
  <si>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</si>
  <si>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</si>
  <si>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</si>
  <si>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</si>
  <si>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</si>
  <si>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</si>
  <si>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</si>
  <si>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</si>
  <si>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</si>
  <si>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</si>
  <si>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</si>
  <si>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</si>
  <si>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</si>
  <si>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</si>
  <si>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</si>
  <si>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</si>
  <si>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</si>
  <si>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</si>
  <si>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</si>
  <si>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</si>
  <si>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</si>
  <si>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</si>
  <si>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</si>
  <si>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</si>
  <si>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</si>
  <si>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</si>
  <si>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</si>
  <si>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</si>
  <si>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</si>
  <si>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</si>
  <si>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</si>
  <si>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</si>
  <si>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</si>
  <si>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</si>
  <si>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</si>
  <si>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</si>
  <si>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</si>
  <si>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</si>
  <si>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</si>
  <si>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</si>
  <si>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</si>
  <si>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</si>
  <si>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</si>
  <si>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</si>
  <si>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</si>
  <si>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</si>
  <si>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</si>
  <si>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</si>
  <si>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</si>
  <si>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</si>
  <si>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</si>
  <si>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</si>
  <si>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</si>
  <si>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</si>
  <si>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</si>
  <si>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</si>
  <si>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</si>
  <si>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</si>
  <si>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</si>
  <si>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</si>
  <si>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</si>
  <si>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</si>
  <si>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</si>
  <si>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</si>
  <si>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</si>
  <si>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</si>
  <si>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</si>
  <si>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</si>
  <si>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</si>
  <si>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</si>
  <si>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</si>
  <si>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</si>
  <si>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</si>
  <si>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</si>
  <si>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</si>
  <si>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</si>
  <si>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</si>
  <si>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</si>
  <si>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</si>
  <si>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</si>
  <si>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</si>
  <si>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</si>
  <si>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</si>
  <si>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</si>
  <si>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</si>
  <si>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</si>
  <si>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</si>
  <si>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</si>
  <si>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</si>
  <si>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</si>
  <si>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</si>
  <si>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</si>
  <si>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</si>
  <si>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</si>
  <si>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</si>
  <si>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</si>
  <si>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</si>
  <si>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</si>
  <si>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</si>
  <si>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</si>
  <si>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</si>
  <si>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</si>
  <si>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</si>
  <si>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</si>
  <si>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</si>
  <si>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</si>
  <si>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</si>
  <si>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</si>
  <si>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</si>
  <si>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</si>
  <si>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</si>
  <si>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</si>
  <si>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</si>
  <si>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</si>
  <si>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</si>
  <si>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</si>
  <si>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</si>
  <si>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</si>
  <si>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</si>
  <si>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</si>
  <si>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</si>
  <si>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</si>
  <si>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</si>
  <si>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</si>
  <si>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</si>
  <si>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</si>
  <si>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</si>
  <si>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</si>
  <si>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</si>
  <si>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</si>
  <si>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</si>
  <si>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</si>
  <si>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</si>
  <si>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</si>
  <si>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</si>
  <si>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</si>
  <si>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</si>
  <si>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</si>
  <si>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</si>
  <si>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</si>
  <si>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</si>
  <si>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</si>
  <si>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</si>
  <si>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</si>
  <si>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</si>
  <si>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</si>
  <si>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</si>
  <si>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</si>
  <si>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</si>
  <si>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</si>
  <si>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</si>
  <si>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</si>
  <si>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</si>
  <si>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</si>
  <si>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</si>
  <si>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</si>
  <si>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</si>
  <si>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</si>
  <si>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</si>
  <si>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</si>
  <si>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</si>
  <si>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</si>
  <si>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</si>
  <si>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</si>
  <si>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</si>
  <si>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</si>
  <si>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</si>
  <si>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</si>
  <si>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</si>
  <si>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</si>
  <si>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</si>
  <si>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</si>
  <si>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</si>
  <si>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</si>
  <si>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</si>
  <si>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</si>
  <si>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</si>
  <si>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</si>
  <si>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</si>
  <si>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</si>
  <si>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</si>
  <si>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</si>
  <si>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</si>
  <si>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</si>
  <si>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</si>
  <si>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</si>
  <si>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</si>
  <si>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</si>
  <si>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</si>
  <si>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</si>
  <si>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</si>
  <si>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</si>
  <si>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</si>
  <si>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</si>
  <si>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</si>
  <si>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</si>
  <si>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</si>
  <si>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</si>
  <si>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</si>
  <si>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</si>
  <si>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</si>
  <si>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</si>
  <si>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</si>
  <si>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</si>
  <si>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</si>
  <si>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</si>
  <si>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</si>
  <si>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</si>
  <si>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</si>
  <si>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</si>
  <si>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</si>
  <si>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</si>
  <si>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</si>
  <si>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</si>
  <si>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</si>
  <si>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</si>
  <si>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</si>
  <si>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</si>
  <si>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</si>
  <si>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</si>
  <si>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</si>
  <si>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</si>
  <si>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</si>
  <si>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</si>
  <si>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</si>
  <si>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</si>
  <si>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</si>
  <si>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</si>
  <si>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</si>
  <si>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</si>
  <si>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</si>
  <si>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</si>
  <si>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</si>
  <si>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</si>
  <si>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</si>
  <si>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</si>
  <si>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</si>
  <si>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</si>
  <si>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</si>
  <si>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</si>
  <si>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</si>
  <si>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</si>
  <si>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</si>
  <si>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</si>
  <si>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</si>
  <si>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</si>
  <si>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</si>
  <si>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</si>
  <si>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</si>
  <si>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</si>
  <si>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</si>
  <si>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</si>
  <si>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</si>
  <si>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</si>
  <si>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</si>
  <si>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</si>
  <si>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</si>
  <si>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</si>
  <si>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</si>
  <si>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</si>
  <si>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</si>
  <si>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</si>
  <si>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</si>
  <si>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</si>
  <si>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</si>
  <si>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</si>
  <si>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</si>
  <si>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</si>
  <si>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</si>
  <si>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</si>
  <si>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</si>
  <si>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</si>
  <si>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</si>
  <si>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</si>
  <si>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</si>
  <si>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</si>
  <si>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</si>
  <si>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</si>
  <si>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</si>
  <si>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</si>
  <si>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</si>
  <si>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</si>
  <si>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</si>
  <si>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</si>
  <si>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</si>
  <si>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</si>
  <si>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</si>
  <si>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</si>
  <si>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</si>
  <si>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</si>
  <si>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</si>
  <si>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</si>
  <si>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</si>
  <si>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</si>
  <si>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</si>
  <si>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</si>
  <si>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</si>
  <si>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</si>
  <si>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</si>
  <si>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</si>
  <si>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</si>
  <si>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</si>
  <si>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</si>
  <si>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</si>
  <si>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</si>
  <si>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</si>
  <si>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</si>
  <si>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</si>
  <si>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</si>
  <si>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</si>
  <si>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</si>
  <si>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</si>
  <si>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</si>
  <si>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</si>
  <si>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</si>
  <si>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</si>
  <si>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</si>
  <si>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</si>
  <si>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</si>
  <si>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</si>
  <si>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</si>
  <si>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</si>
  <si>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</si>
  <si>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</si>
  <si>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</si>
  <si>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</si>
  <si>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</si>
  <si>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</si>
  <si>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</si>
  <si>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</si>
  <si>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</si>
  <si>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</si>
  <si>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</si>
  <si>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</si>
  <si>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</si>
  <si>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</si>
  <si>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</si>
  <si>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</si>
  <si>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</si>
  <si>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</si>
  <si>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</si>
  <si>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</si>
  <si>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</si>
  <si>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</si>
  <si>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</si>
  <si>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</si>
  <si>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</si>
  <si>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</si>
  <si>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</si>
  <si>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</si>
  <si>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</si>
  <si>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</si>
  <si>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</si>
  <si>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</si>
  <si>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</si>
  <si>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</si>
  <si>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</si>
  <si>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</si>
  <si>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</si>
  <si>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</si>
  <si>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</si>
  <si>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</si>
  <si>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</si>
  <si>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</si>
  <si>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</si>
  <si>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</si>
  <si>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</si>
  <si>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</si>
  <si>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</si>
  <si>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</si>
  <si>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</si>
  <si>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</si>
  <si>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</si>
  <si>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</si>
  <si>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</si>
  <si>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</si>
  <si>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</si>
  <si>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</si>
  <si>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</si>
  <si>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</si>
  <si>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</si>
  <si>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</si>
  <si>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</si>
  <si>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</si>
  <si>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</si>
  <si>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</si>
  <si>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</si>
  <si>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</si>
  <si>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</si>
  <si>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</si>
  <si>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</si>
  <si>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</si>
  <si>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</si>
  <si>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</si>
  <si>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</si>
  <si>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</si>
  <si>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</si>
  <si>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</si>
  <si>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</si>
  <si>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</si>
  <si>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</si>
  <si>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</si>
  <si>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</si>
  <si>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</si>
  <si>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</si>
  <si>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</si>
  <si>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</si>
  <si>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</si>
  <si>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</si>
  <si>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</si>
  <si>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</si>
  <si>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</si>
  <si>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</si>
  <si>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</si>
  <si>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</si>
  <si>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</si>
  <si>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</si>
  <si>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</si>
  <si>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</si>
  <si>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</si>
  <si>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</si>
  <si>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</si>
  <si>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</si>
  <si>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</si>
  <si>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</si>
  <si>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</si>
  <si>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</si>
  <si>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</si>
  <si>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</si>
  <si>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</si>
  <si>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</si>
  <si>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</si>
  <si>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</si>
  <si>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</si>
  <si>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</si>
  <si>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</si>
  <si>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</si>
  <si>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</si>
  <si>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</si>
  <si>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</si>
  <si>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</si>
  <si>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</si>
  <si>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</si>
  <si>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</si>
  <si>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</si>
  <si>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</si>
  <si>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</si>
  <si>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</si>
  <si>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</si>
  <si>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</si>
  <si>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</si>
  <si>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</si>
  <si>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</si>
  <si>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</si>
  <si>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</si>
  <si>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</si>
  <si>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</si>
  <si>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</si>
  <si>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</si>
  <si>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</si>
  <si>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</si>
  <si>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</si>
  <si>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</si>
  <si>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</si>
  <si>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</si>
  <si>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</si>
  <si>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</si>
  <si>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</si>
  <si>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</si>
  <si>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</si>
  <si>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</si>
  <si>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</si>
  <si>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</si>
  <si>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</si>
  <si>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</si>
  <si>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</si>
  <si>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</si>
  <si>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</si>
  <si>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</si>
  <si>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</si>
  <si>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</si>
  <si>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</si>
  <si>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</si>
  <si>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</si>
  <si>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</si>
  <si>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</si>
  <si>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</si>
  <si>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</si>
  <si>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</si>
  <si>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</si>
  <si>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</si>
  <si>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</si>
  <si>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</si>
  <si>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</si>
  <si>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</si>
  <si>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</si>
  <si>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</si>
  <si>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</si>
  <si>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</si>
  <si>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</si>
  <si>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</si>
  <si>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</si>
  <si>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</si>
  <si>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</si>
  <si>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</si>
  <si>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</si>
  <si>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</si>
  <si>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</si>
  <si>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</si>
  <si>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</si>
  <si>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</si>
  <si>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</si>
  <si>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</si>
  <si>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</si>
  <si>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</si>
  <si>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</si>
  <si>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</si>
  <si>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</si>
  <si>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</si>
  <si>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</si>
  <si>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</si>
  <si>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</si>
  <si>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</si>
  <si>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</si>
  <si>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</si>
  <si>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</si>
  <si>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</si>
  <si>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</si>
  <si>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</si>
  <si>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</si>
  <si>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</si>
  <si>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</si>
  <si>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</si>
  <si>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</si>
  <si>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</si>
  <si>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</si>
  <si>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</si>
  <si>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</si>
  <si>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</si>
  <si>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</si>
  <si>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</si>
  <si>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</si>
  <si>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</si>
  <si>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</si>
  <si>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</si>
  <si>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</si>
  <si>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</si>
  <si>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</si>
  <si>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</si>
  <si>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</si>
  <si>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</si>
  <si>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</si>
  <si>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</si>
  <si>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</si>
  <si>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</si>
  <si>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</si>
  <si>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</si>
  <si>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</si>
  <si>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</si>
  <si>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</si>
  <si>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</si>
  <si>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</si>
  <si>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</si>
  <si>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</si>
  <si>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</si>
  <si>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</si>
  <si>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</si>
  <si>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</si>
  <si>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</si>
  <si>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</si>
  <si>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</si>
  <si>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</si>
  <si>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</si>
  <si>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</si>
  <si>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</si>
  <si>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</si>
  <si>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</si>
  <si>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</si>
  <si>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</si>
  <si>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</si>
  <si>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</si>
  <si>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</si>
  <si>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</si>
  <si>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</si>
  <si>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</si>
  <si>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</si>
  <si>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</si>
  <si>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</si>
  <si>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</si>
  <si>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</si>
  <si>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</si>
  <si>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</si>
  <si>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</si>
  <si>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</si>
  <si>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</si>
  <si>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</si>
  <si>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</si>
  <si>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</si>
  <si>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</si>
  <si>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</si>
  <si>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</si>
  <si>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</si>
  <si>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</si>
  <si>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</si>
  <si>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</si>
  <si>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</si>
  <si>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</si>
  <si>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</si>
  <si>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</si>
  <si>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</si>
  <si>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</si>
  <si>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</si>
  <si>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</si>
  <si>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</si>
  <si>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</si>
  <si>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</si>
  <si>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</si>
  <si>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</si>
  <si>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</si>
  <si>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</si>
  <si>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</si>
  <si>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</si>
  <si>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</si>
  <si>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</si>
  <si>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</si>
  <si>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</si>
  <si>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</si>
  <si>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</si>
  <si>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</si>
  <si>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</si>
  <si>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</si>
  <si>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</si>
  <si>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</si>
  <si>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</si>
  <si>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</si>
  <si>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</si>
  <si>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</si>
  <si>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</si>
  <si>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</si>
  <si>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</si>
  <si>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</si>
  <si>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</si>
  <si>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</si>
  <si>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</si>
  <si>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</si>
  <si>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</si>
  <si>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</si>
  <si>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</si>
  <si>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</si>
  <si>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</si>
  <si>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</si>
  <si>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</si>
  <si>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</si>
  <si>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</si>
  <si>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</si>
  <si>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</si>
  <si>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</si>
  <si>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</si>
  <si>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</si>
  <si>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</si>
  <si>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</si>
  <si>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</si>
  <si>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</si>
  <si>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</si>
  <si>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</si>
  <si>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</si>
  <si>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</si>
  <si>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</si>
  <si>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</si>
  <si>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</si>
  <si>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</si>
  <si>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</si>
  <si>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</si>
  <si>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</si>
  <si>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</si>
  <si>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</si>
  <si>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</si>
  <si>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</si>
  <si>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</si>
  <si>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</si>
  <si>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</si>
  <si>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</si>
  <si>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</si>
  <si>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</si>
  <si>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</si>
  <si>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</si>
  <si>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</si>
  <si>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</si>
  <si>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</si>
  <si>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</si>
  <si>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</si>
  <si>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</si>
  <si>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</si>
  <si>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</si>
  <si>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</si>
  <si>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</si>
  <si>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</si>
  <si>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</si>
  <si>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</si>
  <si>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</si>
  <si>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</si>
  <si>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</si>
  <si>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</si>
  <si>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</si>
  <si>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</si>
  <si>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</si>
  <si>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</si>
  <si>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</si>
  <si>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</si>
  <si>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</si>
  <si>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</si>
  <si>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</si>
  <si>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</si>
  <si>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</si>
  <si>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</si>
  <si>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</si>
  <si>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</si>
  <si>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</si>
  <si>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</si>
  <si>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</si>
  <si>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</si>
  <si>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</si>
  <si>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</si>
  <si>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</si>
  <si>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</si>
  <si>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</si>
  <si>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</si>
  <si>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</si>
  <si>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</si>
  <si>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</si>
  <si>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</si>
  <si>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</si>
  <si>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</si>
  <si>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</si>
  <si>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</si>
  <si>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</si>
  <si>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</si>
  <si>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</si>
  <si>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</si>
  <si>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</si>
  <si>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</si>
  <si>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</si>
  <si>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</si>
  <si>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</si>
  <si>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</si>
  <si>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</si>
  <si>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</si>
  <si>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</si>
  <si>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</si>
  <si>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</si>
  <si>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</si>
  <si>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</si>
  <si>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</si>
  <si>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</si>
  <si>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</si>
  <si>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</si>
  <si>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</si>
  <si>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</si>
  <si>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</si>
  <si>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</si>
  <si>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</si>
  <si>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</si>
  <si>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</si>
  <si>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</si>
  <si>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</si>
  <si>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</si>
  <si>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</si>
  <si>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</si>
  <si>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</si>
  <si>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</si>
  <si>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</si>
  <si>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</si>
  <si>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</si>
  <si>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</si>
  <si>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</si>
  <si>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</si>
  <si>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</si>
  <si>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</si>
  <si>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</si>
  <si>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</si>
  <si>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</si>
  <si>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</si>
  <si>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</si>
  <si>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</si>
  <si>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</si>
  <si>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</si>
  <si>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</si>
  <si>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</si>
  <si>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</si>
  <si>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</si>
  <si>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</si>
  <si>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</si>
  <si>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</si>
  <si>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</si>
  <si>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</si>
  <si>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</si>
  <si>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</si>
  <si>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</si>
  <si>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</si>
  <si>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</si>
  <si>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</si>
  <si>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</si>
  <si>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</si>
  <si>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</si>
  <si>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</si>
  <si>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</si>
  <si>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</si>
  <si>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</si>
  <si>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</si>
  <si>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</si>
  <si>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</si>
  <si>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</si>
  <si>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</si>
  <si>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</si>
  <si>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</si>
  <si>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</si>
  <si>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</si>
  <si>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</si>
  <si>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</si>
  <si>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</si>
  <si>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</si>
  <si>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</si>
  <si>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</si>
  <si>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</si>
  <si>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</si>
  <si>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</si>
  <si>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</si>
  <si>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</si>
  <si>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</si>
  <si>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</si>
  <si>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</si>
  <si>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</si>
  <si>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</si>
  <si>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</si>
  <si>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</si>
  <si>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</si>
  <si>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</si>
  <si>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</si>
  <si>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</si>
  <si>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</si>
  <si>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</si>
  <si>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</si>
  <si>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</si>
  <si>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</si>
  <si>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</si>
  <si>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</si>
  <si>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</si>
  <si>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</si>
  <si>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</si>
  <si>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</si>
  <si>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</si>
  <si>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</si>
  <si>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</si>
  <si>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</si>
  <si>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</si>
  <si>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</si>
  <si>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</si>
  <si>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</si>
  <si>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</si>
  <si>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</si>
  <si>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</si>
  <si>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</si>
  <si>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</si>
  <si>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</si>
  <si>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</si>
  <si>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</si>
  <si>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</si>
  <si>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</si>
  <si>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</si>
  <si>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</si>
  <si>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</si>
  <si>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</si>
  <si>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</si>
  <si>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</si>
  <si>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</si>
  <si>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</si>
  <si>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</si>
  <si>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</si>
  <si>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</si>
  <si>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</si>
  <si>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</si>
  <si>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</si>
  <si>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</si>
  <si>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</si>
  <si>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</si>
  <si>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</si>
  <si>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</si>
  <si>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</si>
  <si>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</si>
  <si>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</si>
  <si>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</si>
  <si>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</si>
  <si>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</si>
  <si>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</si>
  <si>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</si>
  <si>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</si>
  <si>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</si>
  <si>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</si>
  <si>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</si>
  <si>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</si>
  <si>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</si>
  <si>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</si>
  <si>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</si>
  <si>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</si>
  <si>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</si>
  <si>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</si>
  <si>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</si>
  <si>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</si>
  <si>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</si>
  <si>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</si>
  <si>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</si>
  <si>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</si>
  <si>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</si>
  <si>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</si>
  <si>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</si>
  <si>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</si>
  <si>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</si>
  <si>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</si>
  <si>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</si>
  <si>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</si>
  <si>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</si>
  <si>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</si>
  <si>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</si>
  <si>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</si>
  <si>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</si>
  <si>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</si>
  <si>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</si>
  <si>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</si>
  <si>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</si>
  <si>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</si>
  <si>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</si>
  <si>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</si>
  <si>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</si>
  <si>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</si>
  <si>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</si>
  <si>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</si>
  <si>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</si>
  <si>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</si>
  <si>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</si>
  <si>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</si>
  <si>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</si>
  <si>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</si>
  <si>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</si>
  <si>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</si>
  <si>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</si>
  <si>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</si>
  <si>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</si>
  <si>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</si>
  <si>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</si>
  <si>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</si>
  <si>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</si>
  <si>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</si>
  <si>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</si>
  <si>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</si>
  <si>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</si>
  <si>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</si>
  <si>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</si>
  <si>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</si>
  <si>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</si>
  <si>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</si>
  <si>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</si>
  <si>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</si>
  <si>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</si>
  <si>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</si>
  <si>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</si>
  <si>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</si>
  <si>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</si>
  <si>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</si>
  <si>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</si>
  <si>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</si>
  <si>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</si>
  <si>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</si>
  <si>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</si>
  <si>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</si>
  <si>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</si>
  <si>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</si>
  <si>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</si>
  <si>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</si>
  <si>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</si>
  <si>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</si>
  <si>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</si>
  <si>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</si>
  <si>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</si>
  <si>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</si>
  <si>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</si>
  <si>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</si>
  <si>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</si>
  <si>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</si>
  <si>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</si>
  <si>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</si>
  <si>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</si>
  <si>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</si>
  <si>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</si>
  <si>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</si>
  <si>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</si>
  <si>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</si>
  <si>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</si>
  <si>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</si>
  <si>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</si>
  <si>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</si>
  <si>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</si>
  <si>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</si>
  <si>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</si>
  <si>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</si>
  <si>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</si>
  <si>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</si>
  <si>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</si>
  <si>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</si>
  <si>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</si>
  <si>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</si>
  <si>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</si>
  <si>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</si>
  <si>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</si>
  <si>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</si>
  <si>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</si>
  <si>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</si>
  <si>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</si>
  <si>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</si>
  <si>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</si>
  <si>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</si>
  <si>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</si>
  <si>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</si>
  <si>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</si>
  <si>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</si>
  <si>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</si>
  <si>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</si>
  <si>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</si>
  <si>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</si>
  <si>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</si>
  <si>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</si>
  <si>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</si>
  <si>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</si>
  <si>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</si>
  <si>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</si>
  <si>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</si>
  <si>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</si>
  <si>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</si>
  <si>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</si>
  <si>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</si>
  <si>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</si>
  <si>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</si>
  <si>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</si>
  <si>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</si>
  <si>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</si>
  <si>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</si>
  <si>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</si>
  <si>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</si>
  <si>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</si>
  <si>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</si>
  <si>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</si>
  <si>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</si>
  <si>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</si>
  <si>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</si>
  <si>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</si>
  <si>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</si>
  <si>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</si>
  <si>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</si>
  <si>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</si>
  <si>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</si>
  <si>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</si>
  <si>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</si>
  <si>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</si>
  <si>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</si>
  <si>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</si>
  <si>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</si>
  <si>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</si>
  <si>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</si>
  <si>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</si>
  <si>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</si>
  <si>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</si>
  <si>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</si>
  <si>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</si>
  <si>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</si>
  <si>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</si>
  <si>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</si>
  <si>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</si>
  <si>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</si>
  <si>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</si>
  <si>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</si>
  <si>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</si>
  <si>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</si>
  <si>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</si>
  <si>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</si>
  <si>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</si>
  <si>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</si>
  <si>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</si>
  <si>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</si>
  <si>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</si>
  <si>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</si>
  <si>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</si>
  <si>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</si>
  <si>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</si>
  <si>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</si>
  <si>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</si>
  <si>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</si>
  <si>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</si>
  <si>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</si>
  <si>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</si>
  <si>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</si>
  <si>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</si>
  <si>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</si>
  <si>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</si>
  <si>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</si>
  <si>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</si>
  <si>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</si>
  <si>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</si>
  <si>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</si>
  <si>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</si>
  <si>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</si>
  <si>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</si>
  <si>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</si>
  <si>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</si>
  <si>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</si>
  <si>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</si>
  <si>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</si>
  <si>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</si>
  <si>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</si>
  <si>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</si>
  <si>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</si>
  <si>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</si>
  <si>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</si>
  <si>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</si>
  <si>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</si>
  <si>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</si>
  <si>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</si>
  <si>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</si>
  <si>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</si>
  <si>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</si>
  <si>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</si>
  <si>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</si>
  <si>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</si>
  <si>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</si>
  <si>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</si>
  <si>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</si>
  <si>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</si>
  <si>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</si>
  <si>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</si>
  <si>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</si>
  <si>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</si>
  <si>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</si>
  <si>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</si>
  <si>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</si>
  <si>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</si>
  <si>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</si>
  <si>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</si>
  <si>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</si>
  <si>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</si>
  <si>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</si>
  <si>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</si>
  <si>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</si>
  <si>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</si>
  <si>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</si>
  <si>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</si>
  <si>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</si>
  <si>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</si>
  <si>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</si>
  <si>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</si>
  <si>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</si>
  <si>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</si>
  <si>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</si>
  <si>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</si>
  <si>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</si>
  <si>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</si>
  <si>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</si>
  <si>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</si>
  <si>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</si>
  <si>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</si>
  <si>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</si>
  <si>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</si>
  <si>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</si>
  <si>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</si>
  <si>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</si>
  <si>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</si>
  <si>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</si>
  <si>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</si>
  <si>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</si>
  <si>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</si>
  <si>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</si>
  <si>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</si>
  <si>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</si>
  <si>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</si>
  <si>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</si>
  <si>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</si>
  <si>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</si>
  <si>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</si>
  <si>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</si>
  <si>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</si>
  <si>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</si>
  <si>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</si>
  <si>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</si>
  <si>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</si>
  <si>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</si>
  <si>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</si>
  <si>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</si>
  <si>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</si>
  <si>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</si>
  <si>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</si>
  <si>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</si>
  <si>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</si>
  <si>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</si>
  <si>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</si>
  <si>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</si>
  <si>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</si>
  <si>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</si>
  <si>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</si>
  <si>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</si>
  <si>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</si>
  <si>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</si>
  <si>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</si>
  <si>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</si>
  <si>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</si>
  <si>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</si>
  <si>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</si>
  <si>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</si>
  <si>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</si>
  <si>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</si>
  <si>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</si>
  <si>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</si>
  <si>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</si>
  <si>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</si>
  <si>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</si>
  <si>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</si>
  <si>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</si>
  <si>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</si>
  <si>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</si>
  <si>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</si>
  <si>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</si>
  <si>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</si>
  <si>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</si>
  <si>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</si>
  <si>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</si>
  <si>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</si>
  <si>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</si>
  <si>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</si>
  <si>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</si>
  <si>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</si>
  <si>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</si>
  <si>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</si>
  <si>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</si>
  <si>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</si>
  <si>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</si>
  <si>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</si>
  <si>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</si>
  <si>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</si>
  <si>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</si>
  <si>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</si>
  <si>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</si>
  <si>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</si>
  <si>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</si>
  <si>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</si>
  <si>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</si>
  <si>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</si>
  <si>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</si>
  <si>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</si>
  <si>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</si>
  <si>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</si>
  <si>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</si>
  <si>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</si>
  <si>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</si>
  <si>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</si>
  <si>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</si>
  <si>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</si>
  <si>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</si>
  <si>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</si>
  <si>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</si>
  <si>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</si>
  <si>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</si>
  <si>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</si>
  <si>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</si>
  <si>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</si>
  <si>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</si>
  <si>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</si>
  <si>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</si>
  <si>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</si>
  <si>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</si>
  <si>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</si>
  <si>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</si>
  <si>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</si>
  <si>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</si>
  <si>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</si>
  <si>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</si>
  <si>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</si>
  <si>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</si>
  <si>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</si>
  <si>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</si>
  <si>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</si>
  <si>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</si>
  <si>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</si>
  <si>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</si>
  <si>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</si>
  <si>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</si>
  <si>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</si>
  <si>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</si>
  <si>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</si>
  <si>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</si>
  <si>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</si>
  <si>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</si>
  <si>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</si>
  <si>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</si>
  <si>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</si>
  <si>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</si>
  <si>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</si>
  <si>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</si>
  <si>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</si>
  <si>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</si>
  <si>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</si>
  <si>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</si>
  <si>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</si>
  <si>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</si>
  <si>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</si>
  <si>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</si>
  <si>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</si>
  <si>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</si>
  <si>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</si>
  <si>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</si>
  <si>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</si>
  <si>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</si>
  <si>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</si>
  <si>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</si>
  <si>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</si>
  <si>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</si>
  <si>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</si>
  <si>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</si>
  <si>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</si>
  <si>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</si>
  <si>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</si>
  <si>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</si>
  <si>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</si>
  <si>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</si>
  <si>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</si>
  <si>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</si>
  <si>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</si>
  <si>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</si>
  <si>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</si>
  <si>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</si>
  <si>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</si>
  <si>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</si>
  <si>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</si>
  <si>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</si>
  <si>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</si>
  <si>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</si>
  <si>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</si>
  <si>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</si>
  <si>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</si>
  <si>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</si>
  <si>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</si>
  <si>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</si>
  <si>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</si>
  <si>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</si>
  <si>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</si>
  <si>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</si>
  <si>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</si>
  <si>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</si>
  <si>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</si>
  <si>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</si>
  <si>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</si>
  <si>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</si>
  <si>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</si>
  <si>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</si>
  <si>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</si>
  <si>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</si>
  <si>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</si>
  <si>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</si>
  <si>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</si>
  <si>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</si>
  <si>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</si>
  <si>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</si>
  <si>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</si>
  <si>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</si>
  <si>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</si>
  <si>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</si>
  <si>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</si>
  <si>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</si>
  <si>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</si>
  <si>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</si>
  <si>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</si>
  <si>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</si>
  <si>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</si>
  <si>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</si>
  <si>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</si>
  <si>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</si>
  <si>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</si>
  <si>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</si>
  <si>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</si>
  <si>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</si>
  <si>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</si>
  <si>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</si>
  <si>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</si>
  <si>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</si>
  <si>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</si>
  <si>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</si>
  <si>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</si>
  <si>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</si>
  <si>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</si>
  <si>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</si>
  <si>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</si>
  <si>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</si>
  <si>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</si>
  <si>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</si>
  <si>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</si>
  <si>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</si>
  <si>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</si>
  <si>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</si>
  <si>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</si>
  <si>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</si>
  <si>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</si>
  <si>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</si>
  <si>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</si>
  <si>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</si>
  <si>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</si>
  <si>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</si>
  <si>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</si>
  <si>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</si>
  <si>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</si>
  <si>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</si>
  <si>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</si>
  <si>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</si>
  <si>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</si>
  <si>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</si>
  <si>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</si>
  <si>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</si>
  <si>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</si>
  <si>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</si>
  <si>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</si>
  <si>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</si>
  <si>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</si>
  <si>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</si>
  <si>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</si>
  <si>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</si>
  <si>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</si>
  <si>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</si>
  <si>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</si>
  <si>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</si>
  <si>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</si>
  <si>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</si>
  <si>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</si>
  <si>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</si>
  <si>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</si>
  <si>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</si>
  <si>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</si>
  <si>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</si>
  <si>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</si>
  <si>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</si>
  <si>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</si>
  <si>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</si>
  <si>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</si>
  <si>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</si>
  <si>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</si>
  <si>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</si>
  <si>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</si>
  <si>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</si>
  <si>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</si>
  <si>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</si>
  <si>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</si>
  <si>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</si>
  <si>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</si>
  <si>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</si>
  <si>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</si>
  <si>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</si>
  <si>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</si>
  <si>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</si>
  <si>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</si>
  <si>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</si>
  <si>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</si>
  <si>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</si>
  <si>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</si>
  <si>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</si>
  <si>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</si>
  <si>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</si>
  <si>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</si>
  <si>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</si>
  <si>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</si>
  <si>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</si>
  <si>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</si>
  <si>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</si>
  <si>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</si>
  <si>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</si>
  <si>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</si>
  <si>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</si>
  <si>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</si>
  <si>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</si>
  <si>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</si>
  <si>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</si>
  <si>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</si>
  <si>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</si>
  <si>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</si>
  <si>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</si>
  <si>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</si>
  <si>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</si>
  <si>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</si>
  <si>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</si>
  <si>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</si>
  <si>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</si>
  <si>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</si>
  <si>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</si>
  <si>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</si>
  <si>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</si>
  <si>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</si>
  <si>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</si>
  <si>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</si>
  <si>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</si>
  <si>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</si>
  <si>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</si>
  <si>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</si>
  <si>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</si>
  <si>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</si>
  <si>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</si>
  <si>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</si>
  <si>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</si>
  <si>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</si>
  <si>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</si>
  <si>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</si>
  <si>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</si>
  <si>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</si>
  <si>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</si>
  <si>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</si>
  <si>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</si>
  <si>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</si>
  <si>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</si>
  <si>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</si>
  <si>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</si>
  <si>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</si>
  <si>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</si>
  <si>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</si>
  <si>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</si>
  <si>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</si>
  <si>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</si>
  <si>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</si>
  <si>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</si>
  <si>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</si>
  <si>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</si>
  <si>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</si>
  <si>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</si>
  <si>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</si>
  <si>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</si>
  <si>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</si>
  <si>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</si>
  <si>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</si>
  <si>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</si>
  <si>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</si>
  <si>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</si>
  <si>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</si>
  <si>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</si>
  <si>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</si>
  <si>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</si>
  <si>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</si>
  <si>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</si>
  <si>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</si>
  <si>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</si>
  <si>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</si>
  <si>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</si>
  <si>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</si>
  <si>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</si>
  <si>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</si>
  <si>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</si>
  <si>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</si>
  <si>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</si>
  <si>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</si>
  <si>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</si>
  <si>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</si>
  <si>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</si>
  <si>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</si>
  <si>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</si>
  <si>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</si>
  <si>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</si>
  <si>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</si>
  <si>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</si>
  <si>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</si>
  <si>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</si>
  <si>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</si>
  <si>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</si>
  <si>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</si>
  <si>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</si>
  <si>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</si>
  <si>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</si>
  <si>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</si>
  <si>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</si>
  <si>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</si>
  <si>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</si>
  <si>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</si>
  <si>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</si>
  <si>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</si>
  <si>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</si>
  <si>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</si>
  <si>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</si>
  <si>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</si>
  <si>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</si>
  <si>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</si>
  <si>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</si>
  <si>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</si>
  <si>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</si>
  <si>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</si>
  <si>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</si>
  <si>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</si>
  <si>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</si>
  <si>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</si>
  <si>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</si>
  <si>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</si>
  <si>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</si>
  <si>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</si>
  <si>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</si>
  <si>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</si>
  <si>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</si>
  <si>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</si>
  <si>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</si>
  <si>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</si>
  <si>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</si>
  <si>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</si>
  <si>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</si>
  <si>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</si>
  <si>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</si>
  <si>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</si>
  <si>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</si>
  <si>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</si>
  <si>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</si>
  <si>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</si>
  <si>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</si>
  <si>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</si>
  <si>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</si>
  <si>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</si>
  <si>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</si>
  <si>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</si>
  <si>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</si>
  <si>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</si>
  <si>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</si>
  <si>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</si>
  <si>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</si>
  <si>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</si>
  <si>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</si>
  <si>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</si>
  <si>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</si>
  <si>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</si>
  <si>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</si>
  <si>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</si>
  <si>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</si>
  <si>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</si>
  <si>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</si>
  <si>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</si>
  <si>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</si>
  <si>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</si>
  <si>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</si>
  <si>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</si>
  <si>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</si>
  <si>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</si>
  <si>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</si>
  <si>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</si>
  <si>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</si>
  <si>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</si>
  <si>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</si>
  <si>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</si>
  <si>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</si>
  <si>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</si>
  <si>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</si>
  <si>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</si>
  <si>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</si>
  <si>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</si>
  <si>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</si>
  <si>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</si>
  <si>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</si>
  <si>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</si>
  <si>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</si>
  <si>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</si>
  <si>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</si>
  <si>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</si>
  <si>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</si>
  <si>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</si>
  <si>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</si>
  <si>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</si>
  <si>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</si>
  <si>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</si>
  <si>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</si>
  <si>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</si>
  <si>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</si>
  <si>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</si>
  <si>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</si>
  <si>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</si>
  <si>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</si>
  <si>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</si>
  <si>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</si>
  <si>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</si>
  <si>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</si>
  <si>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</si>
  <si>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</si>
  <si>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</si>
  <si>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</si>
  <si>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</si>
  <si>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</si>
  <si>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</si>
  <si>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</si>
  <si>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</si>
  <si>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</si>
  <si>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</si>
  <si>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</si>
  <si>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</si>
  <si>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</si>
  <si>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</si>
  <si>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</si>
  <si>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</si>
  <si>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</si>
  <si>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</si>
  <si>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</si>
  <si>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</si>
  <si>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</si>
  <si>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</si>
  <si>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</si>
  <si>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</si>
  <si>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</si>
  <si>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</si>
  <si>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</si>
  <si>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</si>
  <si>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</si>
  <si>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</si>
  <si>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</si>
  <si>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</si>
  <si>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</si>
  <si>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</si>
  <si>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</si>
  <si>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</si>
  <si>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</si>
  <si>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</si>
  <si>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</si>
  <si>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</si>
  <si>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</si>
  <si>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</si>
  <si>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</si>
  <si>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</si>
  <si>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</si>
  <si>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</si>
  <si>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</si>
  <si>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</si>
  <si>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</si>
  <si>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</si>
  <si>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</si>
  <si>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</si>
  <si>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</si>
  <si>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</si>
  <si>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</si>
  <si>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</si>
  <si>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</si>
  <si>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</si>
  <si>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</si>
  <si>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</si>
  <si>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</si>
  <si>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</si>
  <si>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</si>
  <si>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</si>
  <si>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</si>
  <si>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</si>
  <si>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</si>
  <si>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</si>
  <si>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</si>
  <si>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</si>
  <si>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</si>
  <si>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</si>
  <si>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</si>
  <si>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</si>
  <si>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</si>
  <si>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</si>
  <si>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</si>
  <si>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</si>
  <si>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</si>
  <si>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</si>
  <si>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</si>
  <si>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</si>
  <si>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</si>
  <si>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</si>
  <si>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</si>
  <si>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</si>
  <si>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</si>
  <si>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</si>
  <si>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</si>
  <si>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</si>
  <si>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</si>
  <si>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</si>
  <si>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</si>
  <si>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</si>
  <si>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</si>
  <si>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</si>
  <si>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</si>
  <si>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</si>
  <si>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</si>
  <si>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</si>
  <si>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</si>
  <si>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</si>
  <si>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</si>
  <si>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</si>
  <si>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</si>
  <si>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</si>
  <si>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</si>
  <si>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</si>
  <si>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</si>
  <si>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</si>
  <si>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</si>
  <si>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</si>
  <si>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</si>
  <si>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</si>
  <si>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</si>
  <si>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</si>
  <si>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</si>
  <si>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</si>
  <si>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</si>
  <si>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</si>
  <si>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</si>
  <si>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</si>
  <si>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</si>
  <si>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</si>
  <si>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</si>
  <si>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</si>
  <si>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</si>
  <si>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</si>
  <si>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</si>
  <si>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</si>
  <si>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</si>
  <si>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</si>
  <si>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</si>
  <si>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</si>
  <si>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</si>
  <si>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</si>
  <si>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</si>
  <si>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</si>
  <si>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</si>
  <si>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</si>
  <si>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</si>
  <si>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</si>
  <si>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</si>
  <si>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</si>
  <si>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</si>
  <si>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</si>
  <si>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</si>
  <si>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</si>
  <si>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</si>
  <si>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</si>
  <si>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</si>
  <si>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</si>
  <si>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</si>
  <si>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</si>
  <si>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</si>
  <si>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</si>
  <si>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</si>
  <si>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</si>
  <si>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</si>
  <si>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</si>
  <si>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</si>
  <si>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</si>
  <si>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</si>
  <si>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</si>
  <si>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</si>
  <si>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</si>
  <si>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</si>
  <si>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</si>
  <si>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</si>
  <si>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</si>
  <si>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</si>
  <si>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</si>
  <si>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</si>
  <si>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</si>
  <si>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</si>
  <si>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</si>
  <si>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</si>
  <si>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</si>
  <si>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</si>
  <si>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</si>
  <si>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</si>
  <si>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</si>
  <si>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</si>
  <si>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</si>
  <si>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</si>
  <si>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</si>
  <si>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</si>
  <si>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</si>
  <si>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</si>
  <si>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</si>
  <si>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</si>
  <si>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</si>
  <si>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</si>
  <si>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</si>
  <si>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</si>
  <si>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</si>
  <si>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</si>
  <si>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</si>
  <si>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</si>
  <si>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</si>
  <si>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</si>
  <si>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</si>
  <si>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</si>
  <si>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</si>
  <si>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</si>
  <si>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</si>
  <si>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</si>
  <si>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</si>
  <si>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</si>
  <si>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</si>
  <si>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</si>
  <si>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</si>
  <si>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</si>
  <si>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</si>
  <si>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</si>
  <si>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</si>
  <si>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</si>
  <si>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</si>
  <si>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</si>
  <si>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</si>
  <si>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</si>
  <si>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</si>
  <si>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</si>
  <si>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</si>
  <si>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</si>
  <si>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</si>
  <si>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</si>
  <si>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</si>
  <si>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</si>
  <si>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</si>
  <si>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</si>
  <si>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</si>
  <si>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</si>
  <si>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</si>
  <si>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</si>
  <si>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</si>
  <si>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</si>
  <si>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</si>
  <si>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</si>
  <si>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</si>
  <si>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</si>
  <si>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</si>
  <si>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</si>
  <si>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</si>
  <si>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</si>
  <si>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</si>
  <si>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</si>
  <si>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</si>
  <si>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</si>
  <si>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</si>
  <si>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</si>
  <si>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</si>
  <si>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</si>
  <si>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</si>
  <si>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</si>
  <si>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</si>
  <si>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</si>
  <si>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</si>
  <si>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</si>
  <si>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</si>
  <si>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</si>
  <si>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</si>
  <si>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</si>
  <si>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</si>
  <si>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</si>
  <si>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</si>
  <si>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</si>
  <si>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</si>
  <si>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</si>
  <si>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</si>
  <si>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</si>
  <si>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</si>
  <si>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</si>
  <si>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</si>
  <si>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</si>
  <si>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</si>
  <si>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</si>
  <si>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</si>
  <si>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</si>
  <si>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</si>
  <si>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</si>
  <si>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</si>
  <si>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</si>
  <si>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</si>
  <si>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</si>
  <si>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</si>
  <si>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</si>
  <si>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</si>
  <si>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</si>
  <si>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</si>
  <si>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</si>
  <si>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</si>
  <si>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</si>
  <si>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</si>
  <si>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</si>
  <si>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</si>
  <si>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</si>
  <si>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</si>
  <si>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</si>
  <si>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</si>
  <si>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</si>
  <si>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</si>
  <si>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</si>
  <si>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</si>
  <si>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</si>
  <si>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</si>
  <si>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</si>
  <si>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</si>
  <si>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</si>
  <si>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</si>
  <si>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</si>
  <si>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</si>
  <si>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</si>
  <si>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</si>
  <si>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</si>
  <si>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</si>
  <si>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</si>
  <si>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</si>
  <si>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</si>
  <si>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</si>
  <si>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</si>
  <si>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</si>
  <si>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</si>
  <si>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</si>
  <si>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</si>
  <si>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</si>
  <si>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</si>
  <si>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</si>
  <si>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</si>
  <si>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</si>
  <si>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</si>
  <si>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</si>
  <si>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</si>
  <si>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</si>
  <si>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</si>
  <si>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</si>
  <si>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</si>
  <si>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</si>
  <si>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</si>
  <si>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</si>
  <si>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</si>
  <si>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</si>
  <si>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</si>
  <si>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</si>
  <si>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</si>
  <si>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</si>
  <si>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</si>
  <si>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</si>
  <si>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</si>
  <si>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</si>
  <si>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</si>
  <si>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</si>
  <si>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</si>
  <si>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</si>
  <si>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</si>
  <si>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</si>
  <si>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</si>
  <si>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</si>
  <si>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</si>
  <si>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</si>
  <si>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</si>
  <si>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</si>
  <si>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</si>
  <si>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</si>
  <si>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</si>
  <si>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</si>
  <si>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</si>
  <si>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</si>
  <si>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</si>
  <si>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</si>
  <si>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</si>
  <si>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</si>
  <si>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</si>
  <si>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</si>
  <si>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</si>
  <si>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</si>
  <si>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</si>
  <si>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</si>
  <si>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</si>
  <si>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</si>
  <si>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</si>
  <si>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</si>
  <si>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</si>
  <si>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</si>
  <si>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</si>
  <si>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</si>
  <si>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</si>
  <si>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</si>
  <si>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</si>
  <si>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</si>
  <si>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</si>
  <si>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</si>
  <si>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</si>
  <si>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</si>
  <si>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</si>
  <si>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</si>
  <si>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</si>
  <si>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</si>
  <si>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</si>
  <si>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</si>
  <si>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</si>
  <si>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</si>
  <si>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</si>
  <si>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</si>
  <si>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</si>
  <si>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</si>
  <si>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</si>
  <si>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</si>
  <si>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</si>
  <si>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</si>
  <si>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</si>
  <si>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</si>
  <si>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</si>
  <si>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</si>
  <si>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</si>
  <si>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</si>
  <si>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</si>
  <si>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</si>
  <si>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</si>
  <si>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</si>
  <si>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</si>
  <si>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</si>
  <si>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</si>
  <si>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</si>
  <si>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</si>
  <si>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</si>
  <si>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</si>
  <si>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</si>
  <si>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</si>
  <si>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</si>
  <si>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</si>
  <si>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</si>
  <si>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</si>
  <si>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</si>
  <si>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</si>
  <si>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</si>
  <si>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</si>
  <si>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</si>
  <si>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</si>
  <si>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</si>
  <si>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</si>
  <si>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</si>
  <si>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</si>
  <si>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</si>
  <si>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</si>
  <si>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</si>
  <si>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</si>
  <si>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</si>
  <si>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</si>
  <si>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</si>
  <si>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</si>
  <si>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</si>
  <si>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</si>
  <si>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</si>
  <si>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</si>
  <si>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</si>
  <si>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</si>
  <si>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</si>
  <si>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</si>
  <si>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</si>
  <si>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</si>
  <si>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</si>
  <si>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</si>
  <si>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</si>
  <si>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</si>
  <si>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</si>
  <si>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</si>
  <si>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</si>
  <si>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</si>
  <si>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</si>
  <si>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</si>
  <si>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</si>
  <si>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</si>
  <si>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</si>
  <si>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</si>
  <si>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</si>
  <si>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</si>
  <si>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</si>
  <si>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</si>
  <si>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</si>
  <si>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</si>
  <si>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</si>
  <si>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</si>
  <si>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</si>
  <si>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</si>
  <si>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</si>
  <si>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</si>
  <si>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</si>
  <si>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</si>
  <si>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</si>
  <si>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</si>
  <si>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</si>
  <si>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</si>
  <si>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</si>
  <si>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</si>
  <si>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</si>
  <si>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</si>
  <si>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</si>
  <si>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</si>
  <si>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</si>
  <si>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</si>
  <si>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</si>
  <si>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</si>
  <si>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</si>
  <si>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</si>
  <si>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</si>
  <si>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</si>
  <si>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</si>
  <si>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</si>
  <si>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</si>
  <si>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</si>
  <si>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</si>
  <si>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</si>
  <si>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</si>
  <si>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</si>
  <si>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</si>
  <si>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</si>
  <si>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</si>
  <si>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</si>
  <si>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</si>
  <si>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</si>
  <si>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</si>
  <si>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</si>
  <si>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</si>
  <si>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</si>
  <si>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</si>
  <si>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</si>
  <si>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</si>
  <si>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</si>
  <si>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</si>
  <si>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</si>
  <si>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</si>
  <si>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</si>
  <si>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</si>
  <si>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</si>
  <si>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</si>
  <si>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</si>
  <si>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</si>
  <si>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</si>
  <si>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</si>
  <si>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</si>
  <si>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</si>
  <si>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</si>
  <si>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</si>
  <si>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</si>
  <si>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</si>
  <si>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</si>
  <si>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</si>
  <si>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</si>
  <si>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</si>
  <si>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</si>
  <si>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</si>
  <si>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</si>
  <si>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</si>
  <si>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</si>
  <si>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</si>
  <si>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</si>
  <si>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</si>
  <si>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</si>
  <si>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</si>
  <si>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</si>
  <si>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</si>
  <si>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</si>
  <si>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</si>
  <si>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</si>
  <si>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</si>
  <si>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</si>
  <si>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</si>
  <si>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</si>
  <si>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</si>
  <si>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</si>
  <si>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</si>
  <si>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</si>
  <si>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</si>
  <si>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</si>
  <si>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</si>
  <si>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</si>
  <si>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</si>
  <si>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</si>
  <si>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</si>
  <si>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</si>
  <si>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</si>
  <si>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</si>
  <si>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</si>
  <si>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</si>
  <si>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</si>
  <si>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</si>
  <si>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</si>
  <si>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</si>
  <si>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</si>
  <si>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</si>
  <si>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</si>
  <si>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</si>
  <si>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</si>
  <si>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</si>
  <si>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</si>
  <si>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</si>
  <si>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</si>
  <si>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</si>
  <si>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</si>
  <si>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</si>
  <si>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</si>
  <si>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</si>
  <si>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</si>
  <si>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</si>
  <si>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</si>
  <si>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</si>
  <si>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</si>
  <si>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</si>
  <si>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</si>
  <si>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</si>
  <si>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</si>
  <si>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</si>
  <si>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</si>
  <si>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</si>
  <si>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</si>
  <si>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</si>
  <si>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</si>
  <si>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</si>
  <si>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</si>
  <si>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</si>
  <si>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</si>
  <si>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</si>
  <si>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</si>
  <si>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</si>
  <si>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</si>
  <si>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</si>
  <si>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</si>
  <si>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</si>
  <si>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</si>
  <si>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</si>
  <si>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</si>
  <si>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</si>
  <si>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</si>
  <si>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</si>
  <si>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</si>
  <si>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</si>
  <si>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</si>
  <si>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</si>
  <si>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</si>
  <si>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</si>
  <si>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</si>
  <si>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</si>
  <si>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</si>
  <si>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</si>
  <si>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</si>
  <si>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</si>
  <si>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</si>
  <si>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</si>
  <si>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</si>
  <si>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</si>
  <si>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</si>
  <si>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</si>
  <si>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</si>
  <si>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</si>
  <si>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</si>
  <si>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</si>
  <si>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</si>
  <si>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</si>
  <si>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</si>
  <si>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</si>
  <si>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</si>
  <si>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</si>
  <si>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</si>
  <si>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</si>
  <si>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</si>
  <si>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</si>
  <si>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</si>
  <si>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</si>
  <si>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</si>
  <si>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</si>
  <si>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</si>
  <si>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</si>
  <si>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</si>
  <si>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</si>
  <si>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</si>
  <si>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</si>
  <si>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</si>
  <si>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</si>
  <si>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</si>
  <si>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</si>
  <si>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</si>
  <si>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</si>
  <si>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</si>
  <si>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</si>
  <si>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</si>
  <si>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</si>
  <si>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</si>
  <si>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</si>
  <si>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</si>
  <si>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</si>
  <si>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</si>
  <si>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</si>
  <si>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</si>
  <si>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</si>
  <si>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</si>
  <si>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</si>
  <si>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</si>
  <si>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</si>
  <si>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</si>
  <si>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</si>
  <si>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</si>
  <si>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</si>
  <si>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</si>
  <si>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</si>
  <si>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</si>
  <si>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</si>
  <si>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</si>
  <si>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</si>
  <si>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</si>
  <si>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</si>
  <si>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</si>
  <si>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</si>
  <si>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</si>
  <si>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</si>
  <si>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</si>
  <si>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</si>
  <si>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</si>
  <si>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</si>
  <si>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</si>
  <si>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</si>
  <si>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</si>
  <si>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</si>
  <si>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</si>
  <si>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</si>
  <si>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</si>
  <si>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</si>
  <si>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</si>
  <si>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</si>
  <si>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</si>
  <si>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</si>
  <si>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</si>
  <si>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</si>
  <si>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</si>
  <si>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</si>
  <si>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</si>
  <si>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</si>
  <si>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</si>
  <si>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</si>
  <si>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</si>
  <si>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</si>
  <si>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</si>
  <si>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</si>
  <si>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</si>
  <si>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</si>
  <si>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</si>
  <si>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</si>
  <si>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</si>
  <si>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</si>
  <si>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</si>
  <si>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</si>
  <si>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</si>
  <si>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</si>
  <si>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</si>
  <si>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</si>
  <si>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</si>
  <si>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</si>
  <si>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</si>
  <si>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</si>
  <si>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</si>
  <si>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</si>
  <si>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</si>
  <si>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</si>
  <si>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</si>
  <si>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</si>
  <si>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</si>
  <si>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</si>
  <si>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</si>
  <si>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</si>
  <si>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</si>
  <si>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</si>
  <si>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</si>
  <si>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</si>
  <si>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</si>
  <si>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</si>
  <si>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</si>
  <si>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</si>
  <si>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</si>
  <si>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</si>
  <si>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</si>
  <si>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</si>
  <si>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</si>
  <si>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</si>
  <si>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</si>
  <si>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</si>
  <si>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</si>
  <si>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</si>
  <si>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</si>
  <si>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</si>
  <si>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</si>
  <si>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</si>
  <si>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</si>
  <si>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</si>
  <si>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</si>
  <si>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</si>
  <si>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</si>
  <si>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</si>
  <si>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</si>
  <si>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</si>
  <si>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</si>
  <si>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</si>
  <si>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</si>
  <si>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</si>
  <si>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</si>
  <si>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</si>
  <si>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</si>
  <si>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</si>
  <si>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</si>
  <si>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</si>
  <si>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</si>
  <si>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</si>
  <si>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</si>
  <si>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</si>
  <si>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</si>
  <si>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</si>
  <si>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</si>
  <si>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</si>
  <si>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</si>
  <si>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</si>
  <si>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</si>
  <si>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</si>
  <si>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</si>
  <si>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</si>
  <si>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</si>
  <si>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</si>
  <si>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</si>
  <si>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</si>
  <si>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</si>
  <si>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</si>
  <si>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</si>
  <si>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</si>
  <si>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</si>
  <si>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</si>
  <si>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</si>
  <si>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</si>
  <si>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</si>
  <si>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</si>
  <si>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</si>
  <si>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</si>
  <si>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</si>
  <si>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</si>
  <si>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</si>
  <si>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</si>
  <si>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</si>
  <si>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</si>
  <si>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</si>
  <si>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</si>
  <si>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</si>
  <si>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</si>
  <si>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</si>
  <si>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</si>
  <si>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</si>
  <si>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</si>
  <si>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</si>
  <si>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</si>
  <si>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</si>
  <si>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</si>
  <si>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</si>
  <si>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</si>
  <si>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</si>
  <si>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</si>
  <si>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</si>
  <si>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</si>
  <si>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</si>
  <si>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</si>
  <si>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</si>
  <si>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</si>
  <si>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</si>
  <si>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</si>
  <si>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</si>
  <si>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</si>
  <si>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</si>
  <si>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</si>
  <si>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</si>
  <si>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</si>
  <si>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</si>
  <si>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</si>
  <si>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</si>
  <si>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</si>
  <si>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</si>
  <si>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</si>
  <si>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</si>
  <si>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</si>
  <si>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</si>
  <si>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</si>
  <si>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</si>
  <si>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</si>
  <si>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</si>
  <si>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</si>
  <si>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</si>
  <si>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</si>
  <si>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</si>
  <si>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</si>
  <si>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</si>
  <si>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</si>
  <si>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</si>
  <si>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</si>
  <si>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</si>
  <si>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</si>
  <si>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</si>
  <si>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</si>
  <si>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</si>
  <si>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</si>
  <si>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</si>
  <si>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</si>
  <si>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</si>
  <si>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</si>
  <si>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</si>
  <si>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</si>
  <si>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</si>
  <si>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</si>
  <si>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</si>
  <si>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</si>
  <si>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</si>
  <si>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</si>
  <si>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</si>
  <si>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</si>
  <si>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</si>
  <si>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</si>
  <si>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</si>
  <si>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</si>
  <si>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</si>
  <si>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</si>
  <si>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</si>
  <si>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</si>
  <si>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</si>
  <si>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</si>
  <si>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</si>
  <si>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</si>
  <si>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</si>
  <si>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</si>
  <si>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</si>
  <si>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</si>
  <si>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</si>
  <si>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</si>
  <si>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</si>
  <si>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</si>
  <si>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</si>
  <si>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</si>
  <si>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</si>
  <si>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</si>
  <si>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</si>
  <si>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</si>
  <si>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</si>
  <si>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</si>
  <si>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</si>
  <si>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</si>
  <si>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</si>
  <si>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</si>
  <si>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</si>
  <si>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</si>
  <si>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</si>
  <si>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</si>
  <si>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</si>
  <si>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</si>
  <si>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</si>
  <si>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</si>
  <si>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</si>
  <si>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</si>
  <si>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</si>
  <si>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</si>
  <si>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</si>
  <si>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</si>
  <si>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</si>
  <si>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</si>
  <si>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</si>
  <si>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</si>
  <si>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</si>
  <si>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</si>
  <si>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</si>
  <si>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</si>
  <si>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</si>
  <si>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</si>
  <si>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</si>
  <si>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</si>
  <si>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</si>
  <si>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</si>
  <si>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</si>
  <si>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</si>
  <si>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</si>
  <si>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</si>
  <si>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</si>
  <si>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</si>
  <si>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</si>
  <si>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</si>
  <si>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</si>
  <si>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</si>
  <si>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</si>
  <si>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</si>
  <si>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</si>
  <si>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</si>
  <si>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</si>
  <si>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</si>
  <si>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</si>
  <si>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</si>
  <si>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</si>
  <si>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</si>
  <si>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</si>
  <si>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</si>
  <si>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</si>
  <si>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</si>
  <si>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</si>
  <si>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</si>
  <si>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</si>
  <si>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</si>
  <si>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</si>
  <si>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</si>
  <si>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</si>
  <si>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</si>
  <si>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</si>
  <si>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</si>
  <si>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</si>
  <si>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</si>
  <si>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</si>
  <si>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</si>
  <si>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</si>
  <si>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</si>
  <si>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</si>
  <si>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</si>
  <si>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</si>
  <si>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</si>
  <si>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</si>
  <si>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</si>
  <si>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</si>
  <si>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</si>
  <si>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</si>
  <si>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</si>
  <si>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</si>
  <si>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</si>
  <si>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</si>
  <si>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</si>
  <si>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</si>
  <si>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</si>
  <si>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</si>
  <si>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</si>
  <si>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</si>
  <si>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</si>
  <si>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</si>
  <si>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</si>
  <si>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</si>
  <si>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</si>
  <si>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</si>
  <si>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</si>
  <si>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</si>
  <si>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</si>
  <si>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</si>
  <si>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</si>
  <si>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</si>
  <si>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</si>
  <si>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</si>
  <si>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</si>
  <si>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</si>
  <si>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</si>
  <si>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</si>
  <si>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</si>
  <si>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</si>
  <si>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</si>
  <si>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</si>
  <si>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</si>
  <si>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</si>
  <si>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</si>
  <si>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</si>
  <si>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</si>
  <si>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</si>
  <si>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</si>
  <si>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</si>
  <si>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</si>
  <si>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</si>
  <si>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</si>
  <si>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</si>
  <si>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</si>
  <si>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</si>
  <si>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</si>
  <si>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</si>
  <si>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</si>
  <si>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</si>
  <si>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</si>
  <si>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</si>
  <si>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</si>
  <si>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</si>
  <si>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</si>
  <si>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</si>
  <si>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</si>
  <si>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</si>
  <si>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</si>
  <si>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</si>
  <si>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</si>
  <si>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</si>
  <si>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</si>
  <si>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</si>
  <si>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</si>
  <si>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</si>
  <si>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</si>
  <si>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</si>
  <si>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</si>
  <si>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</si>
  <si>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</si>
  <si>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</si>
  <si>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</si>
  <si>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</si>
  <si>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</si>
  <si>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</si>
  <si>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</si>
  <si>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</si>
  <si>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</si>
  <si>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</si>
  <si>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</si>
  <si>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</si>
  <si>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</si>
  <si>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</si>
  <si>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</si>
  <si>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</si>
  <si>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</si>
  <si>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</si>
  <si>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</si>
  <si>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</si>
  <si>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</si>
  <si>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</si>
  <si>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</si>
  <si>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</si>
  <si>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</si>
  <si>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</si>
  <si>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</si>
  <si>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</si>
  <si>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</si>
  <si>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</si>
  <si>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</si>
  <si>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</si>
  <si>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</si>
  <si>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</si>
  <si>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</si>
  <si>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</si>
  <si>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</si>
  <si>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</si>
  <si>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</si>
  <si>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</si>
  <si>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</si>
  <si>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</si>
  <si>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</si>
  <si>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</si>
  <si>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</si>
  <si>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</si>
  <si>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</si>
  <si>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</si>
  <si>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</si>
  <si>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</si>
  <si>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</si>
  <si>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</si>
  <si>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</si>
  <si>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</si>
  <si>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</si>
  <si>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</si>
  <si>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</si>
  <si>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</si>
  <si>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</si>
  <si>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</si>
  <si>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</si>
  <si>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</si>
  <si>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</si>
  <si>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</si>
  <si>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</si>
  <si>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</si>
  <si>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</si>
  <si>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</si>
  <si>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</si>
  <si>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</si>
  <si>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</si>
  <si>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</si>
  <si>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</si>
  <si>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</si>
  <si>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</si>
  <si>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</si>
  <si>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</si>
  <si>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</si>
  <si>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</si>
  <si>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</si>
  <si>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</si>
  <si>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</si>
  <si>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</si>
  <si>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</si>
  <si>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</si>
  <si>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</si>
  <si>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</si>
  <si>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</si>
  <si>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</si>
  <si>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</si>
  <si>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</si>
  <si>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</si>
  <si>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</si>
  <si>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</si>
  <si>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</si>
  <si>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</si>
  <si>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</si>
  <si>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</si>
  <si>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</si>
  <si>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</si>
  <si>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</si>
  <si>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</si>
  <si>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</si>
  <si>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</si>
  <si>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</si>
  <si>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</si>
  <si>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</si>
  <si>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</si>
  <si>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</si>
  <si>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</si>
  <si>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</si>
  <si>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</si>
  <si>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</si>
  <si>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</si>
  <si>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</si>
  <si>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</si>
  <si>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</si>
  <si>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</si>
  <si>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</si>
  <si>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</si>
  <si>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</si>
  <si>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</si>
  <si>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</si>
  <si>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</si>
  <si>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</si>
  <si>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</si>
  <si>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</si>
  <si>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</si>
  <si>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</si>
  <si>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</si>
  <si>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</si>
  <si>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</si>
  <si>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</si>
  <si>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</si>
  <si>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</si>
  <si>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</si>
  <si>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</si>
  <si>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</si>
  <si>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</si>
  <si>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</si>
  <si>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</si>
  <si>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</si>
  <si>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</si>
  <si>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</si>
  <si>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</si>
  <si>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</si>
  <si>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</si>
  <si>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</si>
  <si>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</si>
  <si>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</si>
  <si>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</si>
  <si>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</si>
  <si>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</si>
  <si>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</si>
  <si>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</si>
  <si>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</si>
  <si>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</si>
  <si>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</si>
  <si>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</si>
  <si>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</si>
  <si>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</si>
  <si>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</si>
  <si>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</si>
  <si>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</si>
  <si>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</si>
  <si>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</si>
  <si>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</si>
  <si>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</si>
  <si>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</si>
  <si>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</si>
  <si>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</si>
  <si>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</si>
  <si>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</si>
  <si>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</si>
  <si>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</si>
  <si>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</si>
  <si>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</si>
  <si>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</si>
  <si>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</si>
  <si>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</si>
  <si>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</si>
  <si>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</si>
  <si>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</si>
  <si>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</si>
  <si>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</si>
  <si>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</si>
  <si>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</si>
  <si>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</si>
  <si>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</si>
  <si>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</si>
  <si>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</si>
  <si>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</si>
  <si>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</si>
  <si>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</si>
  <si>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</si>
  <si>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</si>
  <si>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</si>
  <si>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</si>
  <si>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</si>
  <si>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</si>
  <si>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</si>
  <si>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</si>
  <si>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</si>
  <si>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</si>
  <si>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</si>
  <si>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</si>
  <si>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</si>
  <si>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</si>
  <si>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</si>
  <si>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</si>
  <si>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</si>
  <si>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</si>
  <si>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</si>
  <si>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</si>
  <si>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</si>
  <si>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</si>
  <si>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</si>
  <si>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</si>
  <si>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</si>
  <si>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</si>
  <si>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</si>
  <si>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</si>
  <si>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</si>
  <si>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</si>
  <si>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</si>
  <si>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</si>
  <si>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</si>
  <si>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</si>
  <si>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</si>
  <si>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</si>
  <si>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</si>
  <si>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</si>
  <si>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</si>
  <si>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</si>
  <si>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</si>
  <si>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</si>
  <si>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</si>
  <si>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</si>
  <si>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</si>
  <si>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</si>
  <si>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</si>
  <si>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</si>
  <si>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</si>
  <si>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</si>
  <si>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</si>
  <si>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</si>
  <si>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</si>
  <si>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</si>
  <si>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</si>
  <si>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</si>
  <si>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</si>
  <si>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</si>
  <si>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</si>
  <si>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</si>
  <si>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</si>
  <si>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</si>
  <si>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</si>
  <si>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</si>
  <si>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</si>
  <si>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</si>
  <si>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</si>
  <si>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</si>
  <si>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</si>
  <si>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</si>
  <si>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</si>
  <si>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</si>
  <si>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</si>
  <si>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</si>
  <si>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</si>
  <si>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</si>
  <si>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</si>
  <si>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</si>
  <si>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</si>
  <si>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</si>
  <si>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</si>
  <si>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</si>
  <si>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</si>
  <si>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</si>
  <si>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</si>
  <si>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</si>
  <si>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</si>
  <si>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</si>
  <si>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</si>
  <si>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</si>
  <si>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</si>
  <si>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</si>
  <si>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</si>
  <si>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</si>
  <si>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</si>
  <si>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</si>
  <si>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</si>
  <si>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</si>
  <si>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</si>
  <si>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</si>
  <si>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</si>
  <si>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</si>
  <si>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</si>
  <si>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</si>
  <si>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</si>
  <si>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</si>
  <si>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</si>
  <si>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</si>
  <si>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</si>
  <si>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</si>
  <si>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</si>
  <si>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</si>
  <si>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</si>
  <si>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</si>
  <si>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</si>
  <si>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</si>
  <si>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</si>
  <si>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</si>
  <si>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</si>
  <si>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</si>
  <si>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</si>
  <si>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</si>
  <si>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</si>
  <si>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</si>
  <si>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</si>
  <si>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</si>
  <si>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</si>
  <si>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</si>
  <si>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</si>
  <si>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</si>
  <si>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</si>
  <si>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</si>
  <si>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</si>
  <si>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</si>
  <si>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</si>
  <si>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</si>
  <si>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</si>
  <si>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</si>
  <si>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</si>
  <si>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</si>
  <si>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</si>
  <si>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</si>
  <si>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</si>
  <si>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</si>
  <si>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</si>
  <si>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</si>
  <si>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</si>
  <si>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</si>
  <si>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</si>
  <si>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</si>
  <si>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</si>
  <si>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</si>
  <si>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</si>
  <si>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</si>
  <si>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</si>
  <si>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</si>
  <si>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</si>
  <si>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</si>
  <si>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</si>
  <si>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</si>
  <si>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</si>
  <si>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</si>
  <si>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</si>
  <si>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</si>
  <si>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</si>
  <si>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</si>
  <si>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</si>
  <si>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</si>
  <si>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</si>
  <si>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</si>
  <si>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</si>
  <si>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</si>
  <si>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</si>
  <si>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</si>
  <si>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</si>
  <si>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</si>
  <si>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</si>
  <si>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</si>
  <si>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</si>
  <si>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</si>
  <si>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</si>
  <si>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</si>
  <si>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</si>
  <si>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</si>
  <si>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</si>
  <si>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</si>
  <si>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</si>
  <si>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</si>
  <si>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</si>
  <si>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</si>
  <si>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</si>
  <si>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</si>
  <si>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</si>
  <si>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</si>
  <si>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</si>
  <si>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</si>
  <si>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</si>
  <si>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</si>
  <si>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</si>
  <si>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</si>
  <si>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</si>
  <si>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</si>
  <si>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</si>
  <si>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</si>
  <si>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</si>
  <si>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</si>
  <si>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</si>
  <si>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</si>
  <si>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</si>
  <si>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</si>
  <si>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</si>
  <si>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</si>
  <si>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</si>
  <si>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</si>
  <si>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</si>
  <si>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</si>
  <si>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</si>
  <si>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</si>
  <si>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</si>
  <si>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</si>
  <si>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</si>
  <si>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</si>
  <si>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</si>
  <si>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</si>
  <si>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</si>
  <si>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</si>
  <si>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</si>
  <si>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</si>
  <si>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</si>
  <si>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</si>
  <si>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</si>
  <si>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</si>
  <si>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</si>
  <si>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</si>
  <si>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</si>
  <si>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</si>
  <si>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</si>
  <si>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</si>
  <si>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</si>
  <si>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</si>
  <si>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</si>
  <si>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</si>
  <si>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</si>
  <si>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</si>
  <si>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</si>
  <si>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</si>
  <si>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</si>
  <si>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</si>
  <si>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</si>
  <si>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</si>
  <si>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</si>
  <si>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</si>
  <si>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</si>
  <si>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</si>
  <si>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</si>
  <si>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</si>
  <si>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</si>
  <si>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</si>
  <si>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</si>
  <si>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</si>
  <si>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</si>
  <si>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</si>
  <si>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</si>
  <si>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</si>
  <si>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</si>
  <si>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</si>
  <si>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</si>
  <si>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</si>
  <si>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</si>
  <si>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</si>
  <si>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</si>
  <si>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</si>
  <si>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</si>
  <si>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</si>
  <si>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</si>
  <si>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</si>
  <si>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</si>
  <si>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</si>
  <si>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</si>
  <si>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</si>
  <si>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</si>
  <si>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</si>
  <si>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</si>
  <si>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</si>
  <si>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</si>
  <si>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</si>
  <si>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</si>
  <si>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</si>
  <si>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</si>
  <si>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</si>
  <si>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</si>
  <si>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</si>
  <si>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</si>
  <si>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</si>
  <si>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</si>
  <si>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</si>
  <si>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</si>
  <si>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</si>
  <si>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</si>
  <si>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</si>
  <si>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</si>
  <si>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</si>
  <si>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</si>
  <si>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</si>
  <si>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</si>
  <si>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</si>
  <si>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</si>
  <si>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</si>
  <si>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</si>
  <si>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</si>
  <si>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</si>
  <si>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</si>
  <si>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</si>
  <si>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</si>
  <si>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</si>
  <si>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</si>
  <si>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</si>
  <si>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</si>
  <si>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</si>
  <si>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</si>
  <si>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</si>
  <si>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</si>
  <si>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</si>
  <si>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</si>
  <si>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</si>
  <si>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</si>
  <si>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</si>
  <si>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</si>
  <si>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</si>
  <si>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</si>
  <si>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</si>
  <si>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</si>
  <si>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</si>
  <si>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</si>
  <si>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</si>
  <si>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</si>
  <si>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</si>
  <si>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</si>
  <si>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</si>
  <si>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</si>
  <si>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</si>
  <si>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</si>
  <si>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</si>
  <si>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</si>
  <si>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</si>
  <si>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</si>
  <si>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</si>
  <si>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</si>
  <si>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</si>
  <si>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</si>
  <si>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</si>
  <si>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</si>
  <si>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</si>
  <si>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</si>
  <si>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</si>
  <si>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</si>
  <si>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</si>
  <si>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</si>
  <si>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</si>
  <si>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</si>
  <si>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</si>
  <si>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</si>
  <si>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</si>
  <si>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</si>
  <si>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</si>
  <si>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</si>
  <si>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</si>
  <si>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</si>
  <si>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</si>
  <si>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</si>
  <si>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</si>
  <si>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</si>
  <si>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</si>
  <si>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</si>
  <si>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</si>
  <si>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</si>
  <si>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</si>
  <si>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</si>
  <si>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</si>
  <si>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</si>
  <si>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</si>
  <si>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</si>
  <si>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</si>
  <si>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</si>
  <si>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</si>
  <si>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</si>
  <si>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</si>
  <si>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</si>
  <si>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</si>
  <si>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</si>
  <si>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</si>
  <si>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</si>
  <si>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</si>
  <si>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</si>
  <si>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</si>
  <si>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</si>
  <si>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</si>
  <si>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</si>
  <si>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</si>
  <si>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</si>
  <si>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</si>
  <si>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</si>
  <si>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</si>
  <si>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</si>
  <si>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</si>
  <si>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</si>
  <si>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</si>
  <si>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</si>
  <si>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</si>
  <si>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</si>
  <si>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</si>
  <si>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</si>
  <si>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</si>
  <si>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</si>
  <si>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</si>
  <si>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</si>
  <si>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</si>
  <si>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</si>
  <si>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</si>
  <si>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</si>
  <si>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</si>
  <si>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</si>
  <si>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</si>
  <si>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</si>
  <si>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</si>
  <si>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</si>
  <si>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</si>
  <si>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</si>
  <si>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</si>
  <si>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</si>
  <si>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</si>
  <si>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</si>
  <si>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</si>
  <si>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</si>
  <si>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</si>
  <si>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</si>
  <si>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</si>
  <si>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</si>
  <si>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</si>
  <si>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</si>
  <si>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</si>
  <si>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</si>
  <si>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</si>
  <si>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</si>
  <si>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</si>
  <si>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</si>
  <si>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</si>
  <si>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</si>
  <si>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</si>
  <si>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</si>
  <si>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</si>
  <si>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</si>
  <si>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</si>
  <si>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</si>
  <si>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</si>
  <si>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</si>
  <si>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</si>
  <si>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</si>
  <si>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</si>
  <si>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</si>
  <si>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</si>
  <si>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</si>
  <si>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</si>
  <si>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</si>
  <si>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</si>
  <si>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</si>
  <si>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</si>
  <si>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</si>
  <si>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</si>
  <si>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</si>
  <si>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</si>
  <si>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</si>
  <si>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</si>
  <si>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</si>
  <si>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</si>
  <si>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</si>
  <si>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</si>
  <si>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</si>
  <si>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</si>
  <si>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</si>
  <si>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</si>
  <si>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</si>
  <si>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</si>
  <si>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</si>
  <si>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</si>
  <si>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</si>
  <si>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</si>
  <si>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</si>
  <si>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</si>
  <si>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</si>
  <si>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</si>
  <si>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</si>
  <si>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</si>
  <si>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</si>
  <si>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</si>
  <si>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</si>
  <si>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</si>
  <si>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</si>
  <si>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</si>
  <si>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</si>
  <si>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</si>
  <si>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</si>
  <si>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</si>
  <si>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</si>
  <si>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</si>
  <si>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</si>
  <si>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</si>
  <si>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</si>
  <si>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</si>
  <si>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</si>
  <si>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</si>
  <si>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</si>
  <si>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</si>
  <si>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</si>
  <si>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</si>
  <si>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</si>
  <si>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</si>
  <si>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</si>
  <si>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</si>
  <si>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</si>
  <si>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</si>
  <si>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</si>
  <si>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</si>
  <si>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</si>
  <si>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</si>
  <si>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</si>
  <si>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</si>
  <si>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</si>
  <si>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</si>
  <si>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</si>
  <si>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</si>
  <si>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</si>
  <si>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</si>
  <si>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</si>
  <si>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</si>
  <si>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</si>
  <si>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</si>
  <si>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</si>
  <si>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</si>
  <si>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</si>
  <si>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</si>
  <si>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</si>
  <si>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</si>
  <si>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</si>
  <si>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</si>
  <si>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</si>
  <si>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</si>
  <si>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</si>
  <si>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</si>
  <si>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</si>
  <si>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</si>
  <si>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</si>
  <si>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</si>
  <si>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</si>
  <si>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</si>
  <si>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</si>
  <si>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</si>
  <si>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</si>
  <si>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</si>
  <si>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</si>
  <si>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</si>
  <si>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</si>
  <si>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</si>
  <si>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</si>
  <si>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</si>
  <si>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</si>
  <si>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</si>
  <si>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</si>
  <si>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</si>
  <si>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</si>
  <si>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</si>
  <si>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</si>
  <si>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</si>
  <si>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</si>
  <si>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</si>
  <si>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</si>
  <si>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</si>
  <si>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</si>
  <si>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</si>
  <si>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</si>
  <si>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</si>
  <si>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</si>
  <si>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</si>
  <si>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</si>
  <si>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</si>
  <si>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</si>
  <si>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</si>
  <si>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</si>
  <si>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</si>
  <si>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</si>
  <si>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</si>
  <si>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</si>
  <si>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</si>
  <si>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</si>
  <si>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</si>
  <si>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</si>
  <si>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</si>
  <si>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</si>
  <si>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</si>
  <si>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</si>
  <si>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</si>
  <si>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</si>
  <si>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</si>
  <si>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</si>
  <si>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</si>
  <si>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</si>
  <si>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</si>
  <si>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</si>
  <si>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</si>
  <si>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</si>
  <si>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</si>
  <si>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</si>
  <si>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</si>
  <si>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</si>
  <si>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</si>
  <si>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</si>
  <si>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</si>
  <si>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</si>
  <si>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</si>
  <si>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</si>
  <si>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</si>
  <si>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</si>
  <si>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</si>
  <si>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</si>
  <si>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</si>
  <si>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</si>
  <si>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</si>
  <si>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</si>
  <si>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</si>
  <si>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</si>
  <si>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</si>
  <si>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</si>
  <si>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</si>
  <si>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</si>
  <si>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</si>
  <si>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</si>
  <si>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</si>
  <si>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</si>
  <si>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</si>
  <si>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</si>
  <si>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</si>
  <si>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</si>
  <si>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</si>
  <si>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</si>
  <si>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</si>
  <si>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</si>
  <si>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</si>
  <si>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</si>
  <si>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</si>
  <si>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</si>
  <si>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</si>
  <si>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</si>
  <si>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</si>
  <si>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</si>
  <si>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</si>
  <si>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</si>
  <si>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</si>
  <si>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</si>
  <si>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</si>
  <si>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</si>
  <si>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</si>
  <si>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</si>
  <si>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</si>
  <si>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</si>
  <si>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</si>
  <si>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</si>
  <si>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</si>
  <si>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</si>
  <si>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</si>
  <si>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</si>
  <si>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</si>
  <si>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</si>
  <si>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</si>
  <si>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</si>
  <si>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</si>
  <si>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</si>
  <si>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</si>
  <si>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</si>
  <si>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</si>
  <si>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</si>
  <si>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</si>
  <si>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</si>
  <si>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</si>
  <si>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</si>
  <si>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</si>
  <si>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</si>
  <si>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</si>
  <si>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</si>
  <si>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</si>
  <si>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</si>
  <si>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</si>
  <si>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</si>
  <si>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</si>
  <si>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</si>
  <si>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</si>
  <si>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</si>
  <si>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</si>
  <si>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</si>
  <si>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</si>
  <si>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</si>
  <si>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</si>
  <si>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</si>
  <si>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</si>
  <si>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</si>
  <si>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</si>
  <si>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</si>
  <si>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</si>
  <si>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</si>
  <si>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</si>
  <si>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</si>
  <si>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</si>
  <si>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</si>
  <si>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</si>
  <si>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</si>
  <si>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</si>
  <si>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</si>
  <si>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</si>
  <si>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</si>
  <si>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</si>
  <si>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</si>
  <si>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</si>
  <si>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</si>
  <si>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</si>
  <si>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</si>
  <si>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</si>
  <si>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</si>
  <si>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</si>
  <si>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</si>
  <si>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</si>
  <si>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</si>
  <si>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</si>
  <si>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</si>
  <si>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</si>
  <si>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</si>
  <si>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</si>
  <si>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</si>
  <si>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</si>
  <si>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</si>
  <si>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</si>
  <si>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</si>
  <si>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</si>
  <si>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</si>
  <si>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</si>
  <si>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</si>
  <si>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</si>
  <si>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</si>
  <si>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</si>
  <si>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</si>
  <si>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</si>
  <si>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</si>
  <si>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</si>
  <si>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</si>
  <si>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</si>
  <si>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</si>
  <si>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</si>
  <si>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</si>
  <si>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</si>
  <si>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</si>
  <si>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</si>
  <si>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</si>
  <si>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</si>
  <si>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</si>
  <si>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</si>
  <si>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</si>
  <si>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</si>
  <si>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</si>
  <si>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</si>
  <si>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</si>
  <si>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</si>
  <si>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</si>
  <si>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</si>
  <si>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</si>
  <si>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</si>
  <si>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</si>
  <si>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</si>
  <si>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</si>
  <si>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</si>
  <si>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</si>
  <si>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</si>
  <si>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</si>
  <si>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</si>
  <si>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</si>
  <si>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</si>
  <si>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</si>
  <si>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</si>
  <si>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</si>
  <si>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</si>
  <si>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</si>
  <si>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</si>
  <si>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</si>
  <si>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</si>
  <si>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</si>
  <si>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</si>
  <si>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</si>
  <si>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</si>
  <si>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</si>
  <si>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</si>
  <si>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</si>
  <si>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</si>
  <si>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</si>
  <si>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</si>
  <si>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</si>
  <si>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</si>
  <si>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</si>
  <si>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</si>
  <si>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</si>
  <si>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</si>
  <si>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</si>
  <si>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</si>
  <si>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</si>
  <si>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</si>
  <si>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</si>
  <si>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</si>
  <si>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</si>
  <si>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</si>
  <si>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</si>
  <si>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</si>
  <si>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</si>
  <si>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</si>
  <si>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</si>
  <si>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</si>
  <si>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</si>
  <si>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</si>
  <si>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</si>
  <si>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</si>
  <si>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</si>
  <si>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</si>
  <si>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</si>
  <si>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</si>
  <si>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</si>
  <si>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</si>
  <si>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</si>
  <si>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</si>
  <si>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</si>
  <si>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</si>
  <si>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</si>
  <si>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</si>
  <si>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</si>
  <si>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</si>
  <si>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</si>
  <si>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</si>
  <si>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</si>
  <si>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</si>
  <si>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</si>
  <si>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</si>
  <si>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</si>
  <si>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</si>
  <si>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</si>
  <si>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</si>
  <si>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</si>
  <si>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</si>
  <si>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</si>
  <si>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</si>
  <si>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</si>
  <si>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</si>
  <si>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</si>
  <si>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</si>
  <si>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</si>
  <si>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</si>
  <si>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</si>
  <si>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</si>
  <si>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</si>
  <si>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</si>
  <si>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</si>
  <si>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</si>
  <si>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</si>
  <si>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</si>
  <si>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</si>
  <si>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</si>
  <si>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</si>
  <si>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</si>
  <si>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</si>
  <si>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</si>
  <si>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</si>
  <si>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</si>
  <si>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</si>
  <si>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</si>
  <si>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</si>
  <si>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</si>
  <si>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</si>
  <si>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</si>
  <si>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</si>
  <si>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</si>
  <si>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</si>
  <si>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</si>
  <si>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</si>
  <si>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</si>
  <si>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</si>
  <si>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</si>
  <si>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</si>
  <si>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</si>
  <si>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</si>
  <si>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</si>
  <si>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</si>
  <si>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</si>
  <si>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</si>
  <si>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</si>
  <si>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</si>
  <si>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</si>
  <si>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</si>
  <si>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</si>
  <si>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</si>
  <si>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</si>
  <si>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</si>
  <si>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</si>
  <si>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</si>
  <si>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</si>
  <si>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</si>
  <si>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</si>
  <si>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</si>
  <si>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</si>
  <si>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</si>
  <si>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</si>
  <si>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</si>
  <si>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</si>
  <si>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</si>
  <si>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</si>
  <si>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</si>
  <si>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</si>
  <si>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</si>
  <si>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</si>
  <si>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</si>
  <si>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</si>
  <si>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</si>
  <si>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</si>
  <si>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</si>
  <si>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</si>
  <si>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</si>
  <si>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</si>
  <si>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</si>
  <si>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</si>
  <si>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</si>
  <si>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</si>
  <si>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</si>
  <si>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</si>
  <si>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</si>
  <si>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</si>
  <si>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</si>
  <si>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</si>
  <si>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</si>
  <si>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</si>
  <si>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</si>
  <si>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</si>
  <si>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</si>
  <si>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</si>
  <si>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</si>
  <si>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</si>
  <si>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</si>
  <si>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</si>
  <si>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</si>
  <si>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</si>
  <si>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</si>
  <si>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</si>
  <si>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</si>
  <si>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</si>
  <si>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</si>
  <si>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</si>
  <si>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</si>
  <si>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</si>
  <si>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</si>
  <si>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</si>
  <si>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</si>
  <si>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</si>
  <si>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</si>
  <si>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</si>
  <si>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</si>
  <si>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</si>
  <si>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</si>
  <si>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</si>
  <si>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</si>
  <si>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</si>
  <si>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</si>
  <si>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</si>
  <si>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</si>
  <si>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</si>
  <si>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</si>
  <si>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</si>
  <si>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</si>
  <si>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</si>
  <si>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</si>
  <si>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</si>
  <si>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</si>
  <si>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</si>
  <si>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</si>
  <si>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</si>
  <si>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</si>
  <si>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</si>
  <si>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</si>
  <si>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</si>
  <si>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</si>
  <si>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</si>
  <si>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</si>
  <si>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</si>
  <si>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</si>
  <si>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</si>
  <si>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</si>
  <si>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</si>
  <si>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</si>
  <si>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</si>
  <si>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</si>
  <si>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</si>
  <si>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</si>
  <si>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</si>
  <si>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</si>
  <si>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</si>
  <si>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</si>
  <si>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</si>
  <si>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</si>
  <si>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</si>
  <si>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</si>
  <si>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</si>
  <si>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</si>
  <si>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</si>
  <si>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</si>
  <si>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</si>
  <si>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</si>
  <si>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</si>
  <si>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</si>
  <si>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</si>
  <si>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</si>
  <si>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</si>
  <si>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</si>
  <si>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</si>
  <si>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</si>
  <si>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</si>
  <si>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</si>
  <si>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</si>
  <si>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</si>
  <si>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</si>
  <si>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</si>
  <si>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</si>
  <si>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</si>
  <si>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</si>
  <si>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</si>
  <si>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</si>
  <si>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</si>
  <si>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</si>
  <si>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</si>
  <si>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</si>
  <si>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</si>
  <si>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</si>
  <si>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</si>
  <si>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</si>
  <si>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</si>
  <si>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</si>
  <si>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</si>
  <si>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</si>
  <si>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</si>
  <si>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</si>
  <si>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</si>
  <si>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</si>
  <si>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</si>
  <si>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</si>
  <si>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</si>
  <si>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</si>
  <si>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</si>
  <si>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</si>
  <si>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</si>
  <si>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</si>
  <si>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</si>
  <si>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</si>
  <si>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</si>
  <si>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</si>
  <si>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</si>
  <si>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</si>
  <si>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</si>
  <si>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</si>
  <si>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</si>
  <si>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</si>
  <si>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</si>
  <si>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</si>
  <si>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</si>
  <si>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</si>
  <si>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</si>
  <si>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</si>
  <si>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</si>
  <si>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</si>
  <si>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</si>
  <si>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</si>
  <si>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</si>
  <si>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</si>
  <si>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</si>
  <si>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</si>
  <si>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</si>
  <si>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</si>
  <si>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</si>
  <si>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</si>
  <si>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</si>
  <si>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</si>
  <si>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</si>
  <si>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</si>
  <si>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</si>
  <si>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</si>
  <si>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</si>
  <si>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</si>
  <si>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</si>
  <si>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</si>
  <si>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</si>
  <si>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</si>
  <si>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</si>
  <si>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</si>
  <si>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</si>
  <si>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</si>
  <si>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</si>
  <si>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</si>
  <si>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</si>
  <si>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</si>
  <si>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</si>
  <si>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</si>
  <si>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</si>
  <si>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</si>
  <si>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</si>
  <si>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</si>
  <si>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</si>
  <si>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</si>
  <si>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</si>
  <si>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</si>
  <si>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</si>
  <si>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</si>
  <si>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</si>
  <si>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</si>
  <si>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</si>
  <si>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</si>
  <si>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</si>
  <si>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</si>
  <si>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</si>
  <si>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</si>
  <si>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</si>
  <si>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</si>
  <si>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</si>
  <si>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</si>
  <si>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</si>
  <si>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</si>
  <si>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</si>
  <si>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</si>
  <si>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</si>
  <si>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</si>
  <si>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</si>
  <si>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</si>
  <si>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</si>
  <si>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</si>
  <si>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</si>
  <si>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</si>
  <si>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</si>
  <si>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</si>
  <si>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</si>
  <si>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</si>
  <si>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</si>
  <si>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</si>
  <si>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</si>
  <si>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</si>
  <si>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</si>
  <si>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</si>
  <si>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</si>
  <si>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</si>
  <si>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</si>
  <si>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</si>
  <si>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</si>
  <si>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</si>
  <si>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</si>
  <si>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</si>
  <si>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</si>
  <si>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</si>
  <si>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</si>
  <si>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</si>
  <si>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</si>
  <si>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</si>
  <si>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</si>
  <si>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</si>
  <si>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</si>
  <si>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</si>
  <si>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</si>
  <si>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</si>
  <si>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</si>
  <si>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</si>
  <si>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</si>
  <si>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</si>
  <si>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</si>
  <si>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</si>
  <si>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</si>
  <si>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</si>
  <si>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</si>
  <si>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</si>
  <si>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</si>
  <si>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</si>
  <si>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</si>
  <si>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</si>
  <si>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</si>
  <si>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</si>
  <si>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</si>
  <si>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</si>
  <si>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</si>
  <si>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</si>
  <si>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</si>
  <si>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</si>
  <si>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</si>
  <si>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</si>
  <si>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</si>
  <si>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</si>
  <si>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</si>
  <si>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</si>
  <si>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</si>
  <si>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</si>
  <si>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</si>
  <si>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</si>
  <si>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</si>
  <si>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</si>
  <si>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</si>
  <si>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</si>
  <si>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</si>
  <si>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</si>
  <si>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</si>
  <si>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</si>
  <si>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</si>
  <si>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</si>
  <si>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</si>
  <si>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</si>
  <si>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</si>
  <si>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</si>
  <si>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</si>
  <si>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</si>
  <si>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</si>
  <si>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</si>
  <si>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</si>
  <si>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</si>
  <si>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</si>
  <si>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</si>
  <si>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</si>
  <si>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</si>
  <si>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</si>
  <si>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</si>
  <si>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</si>
  <si>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</si>
  <si>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</si>
  <si>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</si>
  <si>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</si>
  <si>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</si>
  <si>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</si>
  <si>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</si>
  <si>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</si>
  <si>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</si>
  <si>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</si>
  <si>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</si>
  <si>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</si>
  <si>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</si>
  <si>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</si>
  <si>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</si>
  <si>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</si>
  <si>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</si>
  <si>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</si>
  <si>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</si>
  <si>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</si>
  <si>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</si>
  <si>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</si>
  <si>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</si>
  <si>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</si>
  <si>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</si>
  <si>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</si>
  <si>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</si>
  <si>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</si>
  <si>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</si>
  <si>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</si>
  <si>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</si>
  <si>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</si>
  <si>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</si>
  <si>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</si>
  <si>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</si>
  <si>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</si>
  <si>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</si>
  <si>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</si>
  <si>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</si>
  <si>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</si>
  <si>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</si>
  <si>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</si>
  <si>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</si>
  <si>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</si>
  <si>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</si>
  <si>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</si>
  <si>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</si>
  <si>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</si>
  <si>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</si>
  <si>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</si>
  <si>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</si>
  <si>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</si>
  <si>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</si>
  <si>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</si>
  <si>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</si>
  <si>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</si>
  <si>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</si>
  <si>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</si>
  <si>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</si>
  <si>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</si>
  <si>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</si>
  <si>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</si>
  <si>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</si>
  <si>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</si>
  <si>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</si>
  <si>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</si>
  <si>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</si>
  <si>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</si>
  <si>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</si>
  <si>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</si>
  <si>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</si>
  <si>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</si>
  <si>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</si>
  <si>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</si>
  <si>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</si>
  <si>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</si>
  <si>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</si>
  <si>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</si>
  <si>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</si>
  <si>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</si>
  <si>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</si>
  <si>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</si>
  <si>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</si>
  <si>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</si>
  <si>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</si>
  <si>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</si>
  <si>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</si>
  <si>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</si>
  <si>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</si>
  <si>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</si>
  <si>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</si>
  <si>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</si>
  <si>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</si>
  <si>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</si>
  <si>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</si>
  <si>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</si>
  <si>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</si>
  <si>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</si>
  <si>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</si>
  <si>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</si>
  <si>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</si>
  <si>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</si>
  <si>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</si>
  <si>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</si>
  <si>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</si>
  <si>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</si>
  <si>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</si>
  <si>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</si>
  <si>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</si>
  <si>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</si>
  <si>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</si>
  <si>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</si>
  <si>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</si>
  <si>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</si>
  <si>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</si>
  <si>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</si>
  <si>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</si>
  <si>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</si>
  <si>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</si>
  <si>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</si>
  <si>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</si>
  <si>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</si>
  <si>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</si>
  <si>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</si>
  <si>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</si>
  <si>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</si>
  <si>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</si>
  <si>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</si>
  <si>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</si>
  <si>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</si>
  <si>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</si>
  <si>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</si>
  <si>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</si>
  <si>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</si>
  <si>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</si>
  <si>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</si>
  <si>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</si>
  <si>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</si>
  <si>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</si>
  <si>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</si>
  <si>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</si>
  <si>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</si>
  <si>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</si>
  <si>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</si>
  <si>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</si>
  <si>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</si>
  <si>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</si>
  <si>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</si>
  <si>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</si>
  <si>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</si>
  <si>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</si>
  <si>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</si>
  <si>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</si>
  <si>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</si>
  <si>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</si>
  <si>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</si>
  <si>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</si>
  <si>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</si>
  <si>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</si>
  <si>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</si>
  <si>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</si>
  <si>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</si>
  <si>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</si>
  <si>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</si>
  <si>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</si>
  <si>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</si>
  <si>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</si>
  <si>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</si>
  <si>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</si>
  <si>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</si>
  <si>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</si>
  <si>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</si>
  <si>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</si>
  <si>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</si>
  <si>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</si>
  <si>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</si>
  <si>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</si>
  <si>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</si>
  <si>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</si>
  <si>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</si>
  <si>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</si>
  <si>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</si>
  <si>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</si>
  <si>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</si>
  <si>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</si>
  <si>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</si>
  <si>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</si>
  <si>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</si>
  <si>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</si>
  <si>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</si>
  <si>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</si>
  <si>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</si>
  <si>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</si>
  <si>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</si>
  <si>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</si>
  <si>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</si>
  <si>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</si>
  <si>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</si>
  <si>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</si>
  <si>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</si>
  <si>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</si>
  <si>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</si>
  <si>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</si>
  <si>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</si>
  <si>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</si>
  <si>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</si>
  <si>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</si>
  <si>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</si>
  <si>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</si>
  <si>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</si>
  <si>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</si>
  <si>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</si>
  <si>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</si>
  <si>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</si>
  <si>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</si>
  <si>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</si>
  <si>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</si>
  <si>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</si>
  <si>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</si>
  <si>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</si>
  <si>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</si>
  <si>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</si>
  <si>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</si>
  <si>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</si>
  <si>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</si>
  <si>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</si>
  <si>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</si>
  <si>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</si>
  <si>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</si>
  <si>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</si>
  <si>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</si>
  <si>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</si>
  <si>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</si>
  <si>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</si>
  <si>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</si>
  <si>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</si>
  <si>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</si>
  <si>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</si>
  <si>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</si>
  <si>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</si>
  <si>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</si>
  <si>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</si>
  <si>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</si>
  <si>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</si>
  <si>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</si>
  <si>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</si>
  <si>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</si>
  <si>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</si>
  <si>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</si>
  <si>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</si>
  <si>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</si>
  <si>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</si>
  <si>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</si>
  <si>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</si>
  <si>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</si>
  <si>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</si>
  <si>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</si>
  <si>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</si>
  <si>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</si>
  <si>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</si>
  <si>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</si>
  <si>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</si>
  <si>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</si>
  <si>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</si>
  <si>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</si>
  <si>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</si>
  <si>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</si>
  <si>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</si>
  <si>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</si>
  <si>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</si>
  <si>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</si>
  <si>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</si>
  <si>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</si>
  <si>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</si>
  <si>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</si>
  <si>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</si>
  <si>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</si>
  <si>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</si>
  <si>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</si>
  <si>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</si>
  <si>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</si>
  <si>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</si>
  <si>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</si>
  <si>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</si>
  <si>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</si>
  <si>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</si>
  <si>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</si>
  <si>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</si>
  <si>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</si>
  <si>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</si>
  <si>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</si>
  <si>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</si>
  <si>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</si>
  <si>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</si>
  <si>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</si>
  <si>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</si>
  <si>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</si>
  <si>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</si>
  <si>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</si>
  <si>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</si>
  <si>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</si>
  <si>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</si>
  <si>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</si>
  <si>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</si>
  <si>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</si>
  <si>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</si>
  <si>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</si>
  <si>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</si>
  <si>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</si>
  <si>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</si>
  <si>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</si>
  <si>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</si>
  <si>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</si>
  <si>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</si>
  <si>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</si>
  <si>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</si>
  <si>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</si>
  <si>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</si>
  <si>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</si>
  <si>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</si>
  <si>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</si>
  <si>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</si>
  <si>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</si>
  <si>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</si>
  <si>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</si>
  <si>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</si>
  <si>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</si>
  <si>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</si>
  <si>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</si>
  <si>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</si>
  <si>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</si>
  <si>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</si>
  <si>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</si>
  <si>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</si>
  <si>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</si>
  <si>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</si>
  <si>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</si>
  <si>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</si>
  <si>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</si>
  <si>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</si>
  <si>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</si>
  <si>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</si>
  <si>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</si>
  <si>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</si>
  <si>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</si>
  <si>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</si>
  <si>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</si>
  <si>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</si>
  <si>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</si>
  <si>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</si>
  <si>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</si>
  <si>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</si>
  <si>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</si>
  <si>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</si>
  <si>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</si>
  <si>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</si>
  <si>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</si>
  <si>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</si>
  <si>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</si>
  <si>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</si>
  <si>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</si>
  <si>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</si>
  <si>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</si>
  <si>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</si>
  <si>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</si>
  <si>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</si>
  <si>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</si>
  <si>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</si>
  <si>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</si>
  <si>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</si>
  <si>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</si>
  <si>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</si>
  <si>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</si>
  <si>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</si>
  <si>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</si>
  <si>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</si>
  <si>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</si>
  <si>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</si>
  <si>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</si>
  <si>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</si>
  <si>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</si>
  <si>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</si>
  <si>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</si>
  <si>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</si>
  <si>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</si>
  <si>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</si>
  <si>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</si>
  <si>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</si>
  <si>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</si>
  <si>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</si>
  <si>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</si>
  <si>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</si>
  <si>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</si>
  <si>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</si>
  <si>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</si>
  <si>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</si>
  <si>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</si>
  <si>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</si>
  <si>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</si>
  <si>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</si>
  <si>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</si>
  <si>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</si>
  <si>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</si>
  <si>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</si>
  <si>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</si>
  <si>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</si>
  <si>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</si>
  <si>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</si>
  <si>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</si>
  <si>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</si>
  <si>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</si>
  <si>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</si>
  <si>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</si>
  <si>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</si>
  <si>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</si>
  <si>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</si>
  <si>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</si>
  <si>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</si>
  <si>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</si>
  <si>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</si>
  <si>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</si>
  <si>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</si>
  <si>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</si>
  <si>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</si>
  <si>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</si>
  <si>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</si>
  <si>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</si>
  <si>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</si>
  <si>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</si>
  <si>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</si>
  <si>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</si>
  <si>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</si>
  <si>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</si>
  <si>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</si>
  <si>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</si>
  <si>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</si>
  <si>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</si>
  <si>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</si>
  <si>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</si>
  <si>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</si>
  <si>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</si>
  <si>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</si>
  <si>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</si>
  <si>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</si>
  <si>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</si>
  <si>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</si>
  <si>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</si>
  <si>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</si>
  <si>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</si>
  <si>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</si>
  <si>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</si>
  <si>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</si>
  <si>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</si>
  <si>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</si>
  <si>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</si>
  <si>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</si>
  <si>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</si>
  <si>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</si>
  <si>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</si>
  <si>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</si>
  <si>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</si>
  <si>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</si>
  <si>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</si>
  <si>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</si>
  <si>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</si>
  <si>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</si>
  <si>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</si>
  <si>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</si>
  <si>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</si>
  <si>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</si>
  <si>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</si>
  <si>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</si>
  <si>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</si>
  <si>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</si>
  <si>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</si>
  <si>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</si>
  <si>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</si>
  <si>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</si>
  <si>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</si>
  <si>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</si>
  <si>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</si>
  <si>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</si>
  <si>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</si>
  <si>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</si>
  <si>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</si>
  <si>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</si>
  <si>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</si>
  <si>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</si>
  <si>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</si>
  <si>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</si>
  <si>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</si>
  <si>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</si>
  <si>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</si>
  <si>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</si>
  <si>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</si>
  <si>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</si>
  <si>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</si>
  <si>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</si>
  <si>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</si>
  <si>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</si>
  <si>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</si>
  <si>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</si>
  <si>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</si>
  <si>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</si>
  <si>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</si>
  <si>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</si>
  <si>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</si>
  <si>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</si>
  <si>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</si>
  <si>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</si>
  <si>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</si>
  <si>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</si>
  <si>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</si>
  <si>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</si>
  <si>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</si>
  <si>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</si>
  <si>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</si>
  <si>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</si>
  <si>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</si>
  <si>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</si>
  <si>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</si>
  <si>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</si>
  <si>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</si>
  <si>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</si>
  <si>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</si>
  <si>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</si>
  <si>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</si>
  <si>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</si>
  <si>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</si>
  <si>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</si>
  <si>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</si>
  <si>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</si>
  <si>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</si>
  <si>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</si>
  <si>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</si>
  <si>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</si>
  <si>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</si>
  <si>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</si>
  <si>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</si>
  <si>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</si>
  <si>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</si>
  <si>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</si>
  <si>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</si>
  <si>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</si>
  <si>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</si>
  <si>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</si>
  <si>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</si>
  <si>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</si>
  <si>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</si>
  <si>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</si>
  <si>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</si>
  <si>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</si>
  <si>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</si>
  <si>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</si>
  <si>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</si>
  <si>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</si>
  <si>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</si>
  <si>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</si>
  <si>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</si>
  <si>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</si>
  <si>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</si>
  <si>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</si>
  <si>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</si>
  <si>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</si>
  <si>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</si>
  <si>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</si>
  <si>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</si>
  <si>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</si>
  <si>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</si>
  <si>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</si>
  <si>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</si>
  <si>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</si>
  <si>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</si>
  <si>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</si>
  <si>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</si>
  <si>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</si>
  <si>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</si>
  <si>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</si>
  <si>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</si>
  <si>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</si>
  <si>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</si>
  <si>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</si>
  <si>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</si>
  <si>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</si>
  <si>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</si>
  <si>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</si>
  <si>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</si>
  <si>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</si>
  <si>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</si>
  <si>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</si>
  <si>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</si>
  <si>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</si>
  <si>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</si>
  <si>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</si>
  <si>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</si>
  <si>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</si>
  <si>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</si>
  <si>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</si>
  <si>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</si>
  <si>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</si>
  <si>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</si>
  <si>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</si>
  <si>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</si>
  <si>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</si>
  <si>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</si>
  <si>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</si>
  <si>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</si>
  <si>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</si>
  <si>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</si>
  <si>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</si>
  <si>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</si>
  <si>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</si>
  <si>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</si>
  <si>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</si>
  <si>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</si>
  <si>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</si>
  <si>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</si>
  <si>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</si>
  <si>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</si>
  <si>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</si>
  <si>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</si>
  <si>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</si>
  <si>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</si>
  <si>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</si>
  <si>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</si>
  <si>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</si>
  <si>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</si>
  <si>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</si>
  <si>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</si>
  <si>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</si>
  <si>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</si>
  <si>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</si>
  <si>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</si>
  <si>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</si>
  <si>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</si>
  <si>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</si>
  <si>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</si>
  <si>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</si>
  <si>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</si>
  <si>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</si>
  <si>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</si>
  <si>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</si>
  <si>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</si>
  <si>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</si>
  <si>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</si>
  <si>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</si>
  <si>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</si>
  <si>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</si>
  <si>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</si>
  <si>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</si>
  <si>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</si>
  <si>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</si>
  <si>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</si>
  <si>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</si>
  <si>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</si>
  <si>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</si>
  <si>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</si>
  <si>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</si>
  <si>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</si>
  <si>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</si>
  <si>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</si>
  <si>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</si>
  <si>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</si>
  <si>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</si>
  <si>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</si>
  <si>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</si>
  <si>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</si>
  <si>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</si>
  <si>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</si>
  <si>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</si>
  <si>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</si>
  <si>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</si>
  <si>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</si>
  <si>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</si>
  <si>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</si>
  <si>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</si>
  <si>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</si>
  <si>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</si>
  <si>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</si>
  <si>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</si>
  <si>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</si>
  <si>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</si>
  <si>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</si>
  <si>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</si>
  <si>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</si>
  <si>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</si>
  <si>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</si>
  <si>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</si>
  <si>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</si>
  <si>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</si>
  <si>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</si>
  <si>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</si>
  <si>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</si>
  <si>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</si>
  <si>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</si>
  <si>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</si>
  <si>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</si>
  <si>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</si>
  <si>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</si>
  <si>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</si>
  <si>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</si>
  <si>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</si>
  <si>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</si>
  <si>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</si>
  <si>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</si>
  <si>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</si>
  <si>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</si>
  <si>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</si>
  <si>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</si>
  <si>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</si>
  <si>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</si>
  <si>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</si>
  <si>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</si>
  <si>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</si>
  <si>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</si>
  <si>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</si>
  <si>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</si>
  <si>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</si>
  <si>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</si>
  <si>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</si>
  <si>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</si>
  <si>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</si>
  <si>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</si>
  <si>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</si>
  <si>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</si>
  <si>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</si>
  <si>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</si>
  <si>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</si>
  <si>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</si>
  <si>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</si>
  <si>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</si>
  <si>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</si>
  <si>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</si>
  <si>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</si>
  <si>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</si>
  <si>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</si>
  <si>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</si>
  <si>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</si>
  <si>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</si>
  <si>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</si>
  <si>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</si>
  <si>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</si>
  <si>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</si>
  <si>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</si>
  <si>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</si>
  <si>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</si>
  <si>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</si>
  <si>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</si>
  <si>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</si>
  <si>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</si>
  <si>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</si>
  <si>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</si>
  <si>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</si>
  <si>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</si>
  <si>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</si>
  <si>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</si>
  <si>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</si>
  <si>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</si>
  <si>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</si>
  <si>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</si>
  <si>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</si>
  <si>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</si>
  <si>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</si>
  <si>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</si>
  <si>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</si>
  <si>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</si>
  <si>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</si>
  <si>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</si>
  <si>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</si>
  <si>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</si>
  <si>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</si>
  <si>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</si>
  <si>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</si>
  <si>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</si>
  <si>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</si>
  <si>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</si>
  <si>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</si>
  <si>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</si>
  <si>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</si>
  <si>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</si>
  <si>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</si>
  <si>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</si>
  <si>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</si>
  <si>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</si>
  <si>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</si>
  <si>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</si>
  <si>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</si>
  <si>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</si>
  <si>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</si>
  <si>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</si>
  <si>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</si>
  <si>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</si>
  <si>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</si>
  <si>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</si>
  <si>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</si>
  <si>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</si>
  <si>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</si>
  <si>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</si>
  <si>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</si>
  <si>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</si>
  <si>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</si>
  <si>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</si>
  <si>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</si>
  <si>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</si>
  <si>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</si>
  <si>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</si>
  <si>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</si>
  <si>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</si>
  <si>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</si>
  <si>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</si>
  <si>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</si>
  <si>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</si>
  <si>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</si>
  <si>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</si>
  <si>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</si>
  <si>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</si>
  <si>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</si>
  <si>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</si>
  <si>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</si>
  <si>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</si>
  <si>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</si>
  <si>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</si>
  <si>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</si>
  <si>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</si>
  <si>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</si>
  <si>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</si>
  <si>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</si>
  <si>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</si>
  <si>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</si>
  <si>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</si>
  <si>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</si>
  <si>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</si>
  <si>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</si>
  <si>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</si>
  <si>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</si>
  <si>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</si>
  <si>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</si>
  <si>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</si>
  <si>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</si>
  <si>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</si>
  <si>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</si>
  <si>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</si>
  <si>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</si>
  <si>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</si>
  <si>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</si>
  <si>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</si>
  <si>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</si>
  <si>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</si>
  <si>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</si>
  <si>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</si>
  <si>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</si>
  <si>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</si>
  <si>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</si>
  <si>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</si>
  <si>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</si>
  <si>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</si>
  <si>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</si>
  <si>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</si>
  <si>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</si>
  <si>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</si>
  <si>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</si>
  <si>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</si>
  <si>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</si>
  <si>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</si>
  <si>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</si>
  <si>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</si>
  <si>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</si>
  <si>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</si>
  <si>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</si>
  <si>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</si>
  <si>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</si>
  <si>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</si>
  <si>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</si>
  <si>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</si>
  <si>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</si>
  <si>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</si>
  <si>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</si>
  <si>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</si>
  <si>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</si>
  <si>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</si>
  <si>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</si>
  <si>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</si>
  <si>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</si>
  <si>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</si>
  <si>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</si>
  <si>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</si>
  <si>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</si>
  <si>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</si>
  <si>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</si>
  <si>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</si>
  <si>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</si>
  <si>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</si>
  <si>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</si>
  <si>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</si>
  <si>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</si>
  <si>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</si>
  <si>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</si>
  <si>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</si>
  <si>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</si>
  <si>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</si>
  <si>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</si>
  <si>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</si>
  <si>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</si>
  <si>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</si>
  <si>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</si>
  <si>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</si>
  <si>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</si>
  <si>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</si>
  <si>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</si>
  <si>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</si>
  <si>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</si>
  <si>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</si>
  <si>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</si>
  <si>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</si>
  <si>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</si>
  <si>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</si>
  <si>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</si>
  <si>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</si>
  <si>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</si>
  <si>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</si>
  <si>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</si>
  <si>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</si>
  <si>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</si>
  <si>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</si>
  <si>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</si>
  <si>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</si>
  <si>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</si>
  <si>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</si>
  <si>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</si>
  <si>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</si>
  <si>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</si>
  <si>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</si>
  <si>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</si>
  <si>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</si>
  <si>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</si>
  <si>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</si>
  <si>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</si>
  <si>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</si>
  <si>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</si>
  <si>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</si>
  <si>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</si>
  <si>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</si>
  <si>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</si>
  <si>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</si>
  <si>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</si>
  <si>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</si>
  <si>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</si>
  <si>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</si>
  <si>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</si>
  <si>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</si>
  <si>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</si>
  <si>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</si>
  <si>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</si>
  <si>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</si>
  <si>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</si>
  <si>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</si>
  <si>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</si>
  <si>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</si>
  <si>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</si>
  <si>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</si>
  <si>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</si>
  <si>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</si>
  <si>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</si>
  <si>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</si>
  <si>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</si>
  <si>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</si>
  <si>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</si>
  <si>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</si>
  <si>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</si>
  <si>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</si>
  <si>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</si>
  <si>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</si>
  <si>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</si>
  <si>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</si>
  <si>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</si>
  <si>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</si>
  <si>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</si>
  <si>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</si>
  <si>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</si>
  <si>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</si>
  <si>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</si>
  <si>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</si>
  <si>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</si>
  <si>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</si>
  <si>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</si>
  <si>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</si>
  <si>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</si>
  <si>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</si>
  <si>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</si>
  <si>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</si>
  <si>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</si>
  <si>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</si>
  <si>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</si>
  <si>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</si>
  <si>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</si>
  <si>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</si>
  <si>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</si>
  <si>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</si>
  <si>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</si>
  <si>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</si>
  <si>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</si>
  <si>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</si>
  <si>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</si>
  <si>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</si>
  <si>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</si>
  <si>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</si>
  <si>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</si>
  <si>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</si>
  <si>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</si>
  <si>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</si>
  <si>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</si>
  <si>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</si>
  <si>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</si>
  <si>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</si>
  <si>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</si>
  <si>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</si>
  <si>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</si>
  <si>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</si>
  <si>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</si>
  <si>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</si>
  <si>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</si>
  <si>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</si>
  <si>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</si>
  <si>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</si>
  <si>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</si>
  <si>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</si>
  <si>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</si>
  <si>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</si>
  <si>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</si>
  <si>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</si>
  <si>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</si>
  <si>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</si>
  <si>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</si>
  <si>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</si>
  <si>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</si>
  <si>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</si>
  <si>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</si>
  <si>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</si>
  <si>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</si>
  <si>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</si>
  <si>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</si>
  <si>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</si>
  <si>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</si>
  <si>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</si>
  <si>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</si>
  <si>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</si>
  <si>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</si>
  <si>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</si>
  <si>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</si>
  <si>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</si>
  <si>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</si>
  <si>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</si>
  <si>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</si>
  <si>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</si>
  <si>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</si>
  <si>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</si>
  <si>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</si>
  <si>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</si>
  <si>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</si>
  <si>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</si>
  <si>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</si>
  <si>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</si>
  <si>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</si>
  <si>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</si>
  <si>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</si>
  <si>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</si>
  <si>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</si>
  <si>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</si>
  <si>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</si>
  <si>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</si>
  <si>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</si>
  <si>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</si>
  <si>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</si>
  <si>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</si>
  <si>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</si>
  <si>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</si>
  <si>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</si>
  <si>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</si>
  <si>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</si>
  <si>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</si>
  <si>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</si>
  <si>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</si>
  <si>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</si>
  <si>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</si>
  <si>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</si>
  <si>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</si>
  <si>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</si>
  <si>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</si>
  <si>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</si>
  <si>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</si>
  <si>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</si>
  <si>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</si>
  <si>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</si>
  <si>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</si>
  <si>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</si>
  <si>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</si>
  <si>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</si>
  <si>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</si>
  <si>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</si>
  <si>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</si>
  <si>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</si>
  <si>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</si>
  <si>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</si>
  <si>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</si>
  <si>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</si>
  <si>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</si>
  <si>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</si>
  <si>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</si>
  <si>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</si>
  <si>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</si>
  <si>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</si>
  <si>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</si>
  <si>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</si>
  <si>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</si>
  <si>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</si>
  <si>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</si>
  <si>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</si>
  <si>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</si>
  <si>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</si>
  <si>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</si>
  <si>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</si>
  <si>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</si>
  <si>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</si>
  <si>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</si>
  <si>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</si>
  <si>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</si>
  <si>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</si>
  <si>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</si>
  <si>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</si>
  <si>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</si>
  <si>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</si>
  <si>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</si>
  <si>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</si>
  <si>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</si>
  <si>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</si>
  <si>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</si>
  <si>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</si>
  <si>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</si>
  <si>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</si>
  <si>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</si>
  <si>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</si>
  <si>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</si>
  <si>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</si>
  <si>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</si>
  <si>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</si>
  <si>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</si>
  <si>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</si>
  <si>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</si>
  <si>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</si>
  <si>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</si>
  <si>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</si>
  <si>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</si>
  <si>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</si>
  <si>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</si>
  <si>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</si>
  <si>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</si>
  <si>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</si>
  <si>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</si>
  <si>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</si>
  <si>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</si>
  <si>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</si>
  <si>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</si>
  <si>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</si>
  <si>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</si>
  <si>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</si>
  <si>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</si>
  <si>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</si>
  <si>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</si>
  <si>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</si>
  <si>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</si>
  <si>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</si>
  <si>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</si>
  <si>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</si>
  <si>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</si>
  <si>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</si>
  <si>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</si>
  <si>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</si>
  <si>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</si>
  <si>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</si>
  <si>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</si>
  <si>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</si>
  <si>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</si>
  <si>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</si>
  <si>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</si>
  <si>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</si>
  <si>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</si>
  <si>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</si>
  <si>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</si>
  <si>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</si>
  <si>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</si>
  <si>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</si>
  <si>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</si>
  <si>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</si>
  <si>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</si>
  <si>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</si>
  <si>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</si>
  <si>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</si>
  <si>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</si>
  <si>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</si>
  <si>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</si>
  <si>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</si>
  <si>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</si>
  <si>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</si>
  <si>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</si>
  <si>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</si>
  <si>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</si>
  <si>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</si>
  <si>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</si>
  <si>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</si>
  <si>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</si>
  <si>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</si>
  <si>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</si>
  <si>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</si>
  <si>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</si>
  <si>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</si>
  <si>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</si>
  <si>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</si>
  <si>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</si>
  <si>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</si>
  <si>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</si>
  <si>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</si>
  <si>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</si>
  <si>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</si>
  <si>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</si>
  <si>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</si>
  <si>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</si>
  <si>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</si>
  <si>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</si>
  <si>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</si>
  <si>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</si>
  <si>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</si>
  <si>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</si>
  <si>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</si>
  <si>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</si>
  <si>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</si>
  <si>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</si>
  <si>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</si>
  <si>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</si>
  <si>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</si>
  <si>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</si>
  <si>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</si>
  <si>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</si>
  <si>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</si>
  <si>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</si>
  <si>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</si>
  <si>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</si>
  <si>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</si>
  <si>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</si>
  <si>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</si>
  <si>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</si>
  <si>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</si>
  <si>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</si>
  <si>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</si>
  <si>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</si>
  <si>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</si>
  <si>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</si>
  <si>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</si>
  <si>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</si>
  <si>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</si>
  <si>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</si>
  <si>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</si>
  <si>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</si>
  <si>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</si>
  <si>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</si>
  <si>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</si>
  <si>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</si>
  <si>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</si>
  <si>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</si>
  <si>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</si>
  <si>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</si>
  <si>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</si>
  <si>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</si>
  <si>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</si>
  <si>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</si>
  <si>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</si>
  <si>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</si>
  <si>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</si>
  <si>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</si>
  <si>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</si>
  <si>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</si>
  <si>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</si>
  <si>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</si>
  <si>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</si>
  <si>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</si>
  <si>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</si>
  <si>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</si>
  <si>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</si>
  <si>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</si>
  <si>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</si>
  <si>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</si>
  <si>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</si>
  <si>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</si>
  <si>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</si>
  <si>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</si>
  <si>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</si>
  <si>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</si>
  <si>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</si>
  <si>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</si>
  <si>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</si>
  <si>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</si>
  <si>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</si>
  <si>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</si>
  <si>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</si>
  <si>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</si>
  <si>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</si>
  <si>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</si>
  <si>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</si>
  <si>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</si>
  <si>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</si>
  <si>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</si>
  <si>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</si>
  <si>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</si>
  <si>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</si>
  <si>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</si>
  <si>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</si>
  <si>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</si>
  <si>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</si>
  <si>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</si>
  <si>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</si>
  <si>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</si>
  <si>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</si>
  <si>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</si>
  <si>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</si>
  <si>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</si>
  <si>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</si>
  <si>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</si>
  <si>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</si>
  <si>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</si>
  <si>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</si>
  <si>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</si>
  <si>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</si>
  <si>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</si>
  <si>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</si>
  <si>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</si>
  <si>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</si>
  <si>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</si>
  <si>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</si>
  <si>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</si>
  <si>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</si>
  <si>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</si>
  <si>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</si>
  <si>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</si>
  <si>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</si>
  <si>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</si>
  <si>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</si>
  <si>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</si>
  <si>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</si>
  <si>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</si>
  <si>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</si>
  <si>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</si>
  <si>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</si>
  <si>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</si>
  <si>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</si>
  <si>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</si>
  <si>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</si>
  <si>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</si>
  <si>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</si>
  <si>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</si>
  <si>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</si>
  <si>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</si>
  <si>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</si>
  <si>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</si>
  <si>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</si>
  <si>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</si>
  <si>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</si>
  <si>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</si>
  <si>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</si>
  <si>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</si>
  <si>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</si>
  <si>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</si>
  <si>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</si>
  <si>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</si>
  <si>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</si>
  <si>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</si>
  <si>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</si>
  <si>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</si>
  <si>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</si>
  <si>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</si>
  <si>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</si>
  <si>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</si>
  <si>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</si>
  <si>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</si>
  <si>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</si>
  <si>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</si>
  <si>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</si>
  <si>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</si>
  <si>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</si>
  <si>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</si>
  <si>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</si>
  <si>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</si>
  <si>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</si>
  <si>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</si>
  <si>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</si>
  <si>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</si>
  <si>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</si>
  <si>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</si>
  <si>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</si>
  <si>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</si>
  <si>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</si>
  <si>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</si>
  <si>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</si>
  <si>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</si>
  <si>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</si>
  <si>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</si>
  <si>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</si>
  <si>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</si>
  <si>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</si>
  <si>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</si>
  <si>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</si>
  <si>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</si>
  <si>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</si>
  <si>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</si>
  <si>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</si>
  <si>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</si>
  <si>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</si>
  <si>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</si>
  <si>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</si>
  <si>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</si>
  <si>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</si>
  <si>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</si>
  <si>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</si>
  <si>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</si>
  <si>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</si>
  <si>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</si>
  <si>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</si>
  <si>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</si>
  <si>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</si>
  <si>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</si>
  <si>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</si>
  <si>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</si>
  <si>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</si>
  <si>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</si>
  <si>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</si>
  <si>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</si>
  <si>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</si>
  <si>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</si>
  <si>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</si>
  <si>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</si>
  <si>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</si>
  <si>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</si>
  <si>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</si>
  <si>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</si>
  <si>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</si>
  <si>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</si>
  <si>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</si>
  <si>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</si>
  <si>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</si>
  <si>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</si>
  <si>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</si>
  <si>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</si>
  <si>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</si>
  <si>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</si>
  <si>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</si>
  <si>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</si>
  <si>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</si>
  <si>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</si>
  <si>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</si>
  <si>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</si>
  <si>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</si>
  <si>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</si>
  <si>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</si>
  <si>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</si>
  <si>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</si>
  <si>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</si>
  <si>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</si>
  <si>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</si>
  <si>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</si>
  <si>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</si>
  <si>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</si>
  <si>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</si>
  <si>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</si>
  <si>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</si>
  <si>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</si>
  <si>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</si>
  <si>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</si>
  <si>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</si>
  <si>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</si>
  <si>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</si>
  <si>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</si>
  <si>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</si>
  <si>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</si>
  <si>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</si>
  <si>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</si>
  <si>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</si>
  <si>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</si>
  <si>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</si>
  <si>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</si>
  <si>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</si>
  <si>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</si>
  <si>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</si>
  <si>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</si>
  <si>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</si>
  <si>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</si>
  <si>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</si>
  <si>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</si>
  <si>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</si>
  <si>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</si>
  <si>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</si>
  <si>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</si>
  <si>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</si>
  <si>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</si>
  <si>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</si>
  <si>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</si>
  <si>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</si>
  <si>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</si>
  <si>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</si>
  <si>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</si>
  <si>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</si>
  <si>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</si>
  <si>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</si>
  <si>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</si>
  <si>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</si>
  <si>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</si>
  <si>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</si>
  <si>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</si>
  <si>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</si>
  <si>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</si>
  <si>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</si>
  <si>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</si>
  <si>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</si>
  <si>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</si>
  <si>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</si>
  <si>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</si>
  <si>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</si>
  <si>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</si>
  <si>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</si>
  <si>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</si>
  <si>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</si>
  <si>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</si>
  <si>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</si>
  <si>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</si>
  <si>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</si>
  <si>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</si>
  <si>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</si>
  <si>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</si>
  <si>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</si>
  <si>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</si>
  <si>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</si>
  <si>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</si>
  <si>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</si>
  <si>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</si>
  <si>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</si>
  <si>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</si>
  <si>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</si>
  <si>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</si>
  <si>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</si>
  <si>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</si>
  <si>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</si>
  <si>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</si>
  <si>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</si>
  <si>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</si>
  <si>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</si>
  <si>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</si>
  <si>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</si>
  <si>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</si>
  <si>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</si>
  <si>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</si>
  <si>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</si>
  <si>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</si>
  <si>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</si>
  <si>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</si>
  <si>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</si>
  <si>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</si>
  <si>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</si>
  <si>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</si>
  <si>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</si>
  <si>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</si>
  <si>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</si>
  <si>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</si>
  <si>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</si>
  <si>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</si>
  <si>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</si>
  <si>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</si>
  <si>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</si>
  <si>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</si>
  <si>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</si>
  <si>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</si>
  <si>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</si>
  <si>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</si>
  <si>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</si>
  <si>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</si>
  <si>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</si>
  <si>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</si>
  <si>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</si>
  <si>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</si>
  <si>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</si>
  <si>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</si>
  <si>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</si>
  <si>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</si>
  <si>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</si>
  <si>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</si>
  <si>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</si>
  <si>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</si>
  <si>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</si>
  <si>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</si>
  <si>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</si>
  <si>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</si>
  <si>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</si>
  <si>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</si>
  <si>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</si>
  <si>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</si>
  <si>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</si>
  <si>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</si>
  <si>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</si>
  <si>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</si>
  <si>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</si>
  <si>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</si>
  <si>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</si>
  <si>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</si>
  <si>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</si>
  <si>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</si>
  <si>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</si>
  <si>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</si>
  <si>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</si>
  <si>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</si>
  <si>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</si>
  <si>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</si>
  <si>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</si>
  <si>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</si>
  <si>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</si>
  <si>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</si>
  <si>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</si>
  <si>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</si>
  <si>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</si>
  <si>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</si>
  <si>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</si>
  <si>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</si>
  <si>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</si>
  <si>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</si>
  <si>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</si>
  <si>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</si>
  <si>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</si>
  <si>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</si>
  <si>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</si>
  <si>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</si>
  <si>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</si>
  <si>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</si>
  <si>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</si>
  <si>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</si>
  <si>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</si>
  <si>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</si>
  <si>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</si>
  <si>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</si>
  <si>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</si>
  <si>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</si>
  <si>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</si>
  <si>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</si>
  <si>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</si>
  <si>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</si>
  <si>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</si>
  <si>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</si>
  <si>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</si>
  <si>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</si>
  <si>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</si>
  <si>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</si>
  <si>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</si>
  <si>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</si>
  <si>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</si>
  <si>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</si>
  <si>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</si>
  <si>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</si>
  <si>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</si>
  <si>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</si>
  <si>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</si>
  <si>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</si>
  <si>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</si>
  <si>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</si>
  <si>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</si>
  <si>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</si>
  <si>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</si>
  <si>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</si>
  <si>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</si>
  <si>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</si>
  <si>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</si>
  <si>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</si>
  <si>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</si>
  <si>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</si>
  <si>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</si>
  <si>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</si>
  <si>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</si>
  <si>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</si>
  <si>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</si>
  <si>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</si>
  <si>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</si>
  <si>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</si>
  <si>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</si>
  <si>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</si>
  <si>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</si>
  <si>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</si>
  <si>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</si>
  <si>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</si>
  <si>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</si>
  <si>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</si>
  <si>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</si>
  <si>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</si>
  <si>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</si>
  <si>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</si>
  <si>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</si>
  <si>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</si>
  <si>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</si>
  <si>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</si>
  <si>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</si>
  <si>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</si>
  <si>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</si>
  <si>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</si>
  <si>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</si>
  <si>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</si>
  <si>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</si>
  <si>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</si>
  <si>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</si>
  <si>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</si>
  <si>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</si>
  <si>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</si>
  <si>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</si>
  <si>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</si>
  <si>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</si>
  <si>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</si>
  <si>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</si>
  <si>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</si>
  <si>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</si>
  <si>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</si>
  <si>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</si>
  <si>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</si>
  <si>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</si>
  <si>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</si>
  <si>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</si>
  <si>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</si>
  <si>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</si>
  <si>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</si>
  <si>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</si>
  <si>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</si>
  <si>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</si>
  <si>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</si>
  <si>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</si>
  <si>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</si>
  <si>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</si>
  <si>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</si>
  <si>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</si>
  <si>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</si>
  <si>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</si>
  <si>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</si>
  <si>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</si>
  <si>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</si>
  <si>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</si>
  <si>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</si>
  <si>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</si>
  <si>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</si>
  <si>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</si>
  <si>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</si>
  <si>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</si>
  <si>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</si>
  <si>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</si>
  <si>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</si>
  <si>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</si>
  <si>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</si>
  <si>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</si>
  <si>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</si>
  <si>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</si>
  <si>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</si>
  <si>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</si>
  <si>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</si>
  <si>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</si>
  <si>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</si>
  <si>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</si>
  <si>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</si>
  <si>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</si>
  <si>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</si>
  <si>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</si>
  <si>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</si>
  <si>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</si>
  <si>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</si>
  <si>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</si>
  <si>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</si>
  <si>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</si>
  <si>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</si>
  <si>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</si>
  <si>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</si>
  <si>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</si>
  <si>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</si>
  <si>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</si>
  <si>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</si>
  <si>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</si>
  <si>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</si>
  <si>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</si>
  <si>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</si>
  <si>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</si>
  <si>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</si>
  <si>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</si>
  <si>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</si>
  <si>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</si>
  <si>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</si>
  <si>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</si>
  <si>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</si>
  <si>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</si>
  <si>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</si>
  <si>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</si>
  <si>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</si>
  <si>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</si>
  <si>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</si>
  <si>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</si>
  <si>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</si>
  <si>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</si>
  <si>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</si>
  <si>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</si>
  <si>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</si>
  <si>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</si>
  <si>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</si>
  <si>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</si>
  <si>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</si>
  <si>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</si>
  <si>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</si>
  <si>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</si>
  <si>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</si>
  <si>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</si>
  <si>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</si>
  <si>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</si>
  <si>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</si>
  <si>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</si>
  <si>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</si>
  <si>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</si>
  <si>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</si>
  <si>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</si>
  <si>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</si>
  <si>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</si>
  <si>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</si>
  <si>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</si>
  <si>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</si>
  <si>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</si>
  <si>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</si>
  <si>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</si>
  <si>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</si>
  <si>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</si>
  <si>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</si>
  <si>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</si>
  <si>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</si>
  <si>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</si>
  <si>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</si>
  <si>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</si>
  <si>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</si>
  <si>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</si>
  <si>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</si>
  <si>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</si>
  <si>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</si>
  <si>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</si>
  <si>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</si>
  <si>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</si>
  <si>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</si>
  <si>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</si>
  <si>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</si>
  <si>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</si>
  <si>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</si>
  <si>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</si>
  <si>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</si>
  <si>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</si>
  <si>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</si>
  <si>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</si>
  <si>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</si>
  <si>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</si>
  <si>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</si>
  <si>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</si>
  <si>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</si>
  <si>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</si>
  <si>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</si>
  <si>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</si>
  <si>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</si>
  <si>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</si>
  <si>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</si>
  <si>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</si>
  <si>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</si>
  <si>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</si>
  <si>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</si>
  <si>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</si>
  <si>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</si>
  <si>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</si>
  <si>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</si>
  <si>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</si>
  <si>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</si>
  <si>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</si>
  <si>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</si>
  <si>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</si>
  <si>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</si>
  <si>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</si>
  <si>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</si>
  <si>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</si>
  <si>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</si>
  <si>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</si>
  <si>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</si>
  <si>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</si>
  <si>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</si>
  <si>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</si>
  <si>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</si>
  <si>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</si>
  <si>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</si>
  <si>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</si>
  <si>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</si>
  <si>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</si>
  <si>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</si>
  <si>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</si>
  <si>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</si>
  <si>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</si>
  <si>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</si>
  <si>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</si>
  <si>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</si>
  <si>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</si>
  <si>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</si>
  <si>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</si>
  <si>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</si>
  <si>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</si>
  <si>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</si>
  <si>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</si>
  <si>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</si>
  <si>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</si>
  <si>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</si>
  <si>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</si>
  <si>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</si>
  <si>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</si>
  <si>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</si>
  <si>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</si>
  <si>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</si>
  <si>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</si>
  <si>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</si>
  <si>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</si>
  <si>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</si>
  <si>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</si>
  <si>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</si>
  <si>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</si>
  <si>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</si>
  <si>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</si>
  <si>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</si>
  <si>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</si>
  <si>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</si>
  <si>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</si>
  <si>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</si>
  <si>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</si>
  <si>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</si>
  <si>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</si>
  <si>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</si>
  <si>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</si>
  <si>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</si>
  <si>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</si>
  <si>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</si>
  <si>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</si>
  <si>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</si>
  <si>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</si>
  <si>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</si>
  <si>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</si>
  <si>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</si>
  <si>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</si>
  <si>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</si>
  <si>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</si>
  <si>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</si>
  <si>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</si>
  <si>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</si>
  <si>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</si>
  <si>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</si>
  <si>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</si>
  <si>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</si>
  <si>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</si>
  <si>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</si>
  <si>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</si>
  <si>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</si>
  <si>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</si>
  <si>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</si>
  <si>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</si>
  <si>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</si>
  <si>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</si>
  <si>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</si>
  <si>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</si>
  <si>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</si>
  <si>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</si>
  <si>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</si>
  <si>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</si>
  <si>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</si>
  <si>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</si>
  <si>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</si>
  <si>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</si>
  <si>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</si>
  <si>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</si>
  <si>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</si>
  <si>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</si>
  <si>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</si>
  <si>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</si>
  <si>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</si>
  <si>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</si>
  <si>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</si>
  <si>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</si>
  <si>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</si>
  <si>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</si>
  <si>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</si>
  <si>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</si>
  <si>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</si>
  <si>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</si>
  <si>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</si>
  <si>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</si>
  <si>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</si>
  <si>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</si>
  <si>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</si>
  <si>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</si>
  <si>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</si>
  <si>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</si>
  <si>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</si>
  <si>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</si>
  <si>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</si>
  <si>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</si>
  <si>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</si>
  <si>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</si>
  <si>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</si>
  <si>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</si>
  <si>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</si>
  <si>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</si>
  <si>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</si>
  <si>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</si>
  <si>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</si>
  <si>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</si>
  <si>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</si>
  <si>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</si>
  <si>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</si>
  <si>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</si>
  <si>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</si>
  <si>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</si>
  <si>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</si>
  <si>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</si>
  <si>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</si>
  <si>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</si>
  <si>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</si>
  <si>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</si>
  <si>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</si>
  <si>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</si>
  <si>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</si>
  <si>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</si>
  <si>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</si>
  <si>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</si>
  <si>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</si>
  <si>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</si>
  <si>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</si>
  <si>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</si>
  <si>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</si>
  <si>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</si>
  <si>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</si>
  <si>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</si>
  <si>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</si>
  <si>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</si>
  <si>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</si>
  <si>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</si>
  <si>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</si>
  <si>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</si>
  <si>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</si>
  <si>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</si>
  <si>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</si>
  <si>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</si>
  <si>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</si>
  <si>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</si>
  <si>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</si>
  <si>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</si>
  <si>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</si>
  <si>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</si>
  <si>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</si>
  <si>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</si>
  <si>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</si>
  <si>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</si>
  <si>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</si>
  <si>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</si>
  <si>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</si>
  <si>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</si>
  <si>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</si>
  <si>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</si>
  <si>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</si>
  <si>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</si>
  <si>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</si>
  <si>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</si>
  <si>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</si>
  <si>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</si>
  <si>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</si>
  <si>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</si>
  <si>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</si>
  <si>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</si>
  <si>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</si>
  <si>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</si>
  <si>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</si>
  <si>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</si>
  <si>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</si>
  <si>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</si>
  <si>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</si>
  <si>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</si>
  <si>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</si>
  <si>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</si>
  <si>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</si>
  <si>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</si>
  <si>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</si>
  <si>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</si>
  <si>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</si>
  <si>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</si>
  <si>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</si>
  <si>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</si>
  <si>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</si>
  <si>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</si>
  <si>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</si>
  <si>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</si>
  <si>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</si>
  <si>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</si>
  <si>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</si>
  <si>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</si>
  <si>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</si>
  <si>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</si>
  <si>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</si>
  <si>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</si>
  <si>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</si>
  <si>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</si>
  <si>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</si>
  <si>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</si>
  <si>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</si>
  <si>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</si>
  <si>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</si>
  <si>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</si>
  <si>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</si>
  <si>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</si>
  <si>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</si>
  <si>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</si>
  <si>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</si>
  <si>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</si>
  <si>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</si>
  <si>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</si>
  <si>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</si>
  <si>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</si>
  <si>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</si>
  <si>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</si>
  <si>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</si>
  <si>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</si>
  <si>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</si>
  <si>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</si>
  <si>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</si>
  <si>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</si>
  <si>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</si>
  <si>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</si>
  <si>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</si>
  <si>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</si>
  <si>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</si>
  <si>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</si>
  <si>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</si>
  <si>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</si>
  <si>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</si>
  <si>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</si>
  <si>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</si>
  <si>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</si>
  <si>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</si>
  <si>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</si>
  <si>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</si>
  <si>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</si>
  <si>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</si>
  <si>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</si>
  <si>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</si>
  <si>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</si>
  <si>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</si>
  <si>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</si>
  <si>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</si>
  <si>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</si>
  <si>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</si>
  <si>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</si>
  <si>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</si>
  <si>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</si>
  <si>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</si>
  <si>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</si>
  <si>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</si>
  <si>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</si>
  <si>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</si>
  <si>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</si>
  <si>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</si>
  <si>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</si>
  <si>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</si>
  <si>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</si>
  <si>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</si>
  <si>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</si>
  <si>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</si>
  <si>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</si>
  <si>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</si>
  <si>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</si>
  <si>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</si>
  <si>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</si>
  <si>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</si>
  <si>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</si>
  <si>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</si>
  <si>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</si>
  <si>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</si>
  <si>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</si>
  <si>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</si>
  <si>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</si>
  <si>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</si>
  <si>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</si>
  <si>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</si>
  <si>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</si>
  <si>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</si>
  <si>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</si>
  <si>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</si>
  <si>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</si>
  <si>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</si>
  <si>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</si>
  <si>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</si>
  <si>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</si>
  <si>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</si>
  <si>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</si>
  <si>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</si>
  <si>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</si>
  <si>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</si>
  <si>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</si>
  <si>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</si>
  <si>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</si>
  <si>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</si>
  <si>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</si>
  <si>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</si>
  <si>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</si>
  <si>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</si>
  <si>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</si>
  <si>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</si>
  <si>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</si>
  <si>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</si>
  <si>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</si>
  <si>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</si>
  <si>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</si>
  <si>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</si>
  <si>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</si>
  <si>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</si>
  <si>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</si>
  <si>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</si>
  <si>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</si>
  <si>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</si>
  <si>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</si>
  <si>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</si>
  <si>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</si>
  <si>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</si>
  <si>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</si>
  <si>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</si>
  <si>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</si>
  <si>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</si>
  <si>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</si>
  <si>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</si>
  <si>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</si>
  <si>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</si>
  <si>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</si>
  <si>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</si>
  <si>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</si>
  <si>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</si>
  <si>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</si>
  <si>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</si>
  <si>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</si>
  <si>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</si>
  <si>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</si>
  <si>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</si>
  <si>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</si>
  <si>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</si>
  <si>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</si>
  <si>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</si>
  <si>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</si>
  <si>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</si>
  <si>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</si>
  <si>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</si>
  <si>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</si>
  <si>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</si>
  <si>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</si>
  <si>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</si>
  <si>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</si>
  <si>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</si>
  <si>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</si>
  <si>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</si>
  <si>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</si>
  <si>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</si>
  <si>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</si>
  <si>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</si>
  <si>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</si>
  <si>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</si>
  <si>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</si>
  <si>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</si>
  <si>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</si>
  <si>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</si>
  <si>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</si>
  <si>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</si>
  <si>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</si>
  <si>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</si>
  <si>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</si>
  <si>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</si>
  <si>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</si>
  <si>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</si>
  <si>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</si>
  <si>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</si>
  <si>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</si>
  <si>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</si>
  <si>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</si>
  <si>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</si>
  <si>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</si>
  <si>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</si>
  <si>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</si>
  <si>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</si>
  <si>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</si>
  <si>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</si>
  <si>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</si>
  <si>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</si>
  <si>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</si>
  <si>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</si>
  <si>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</si>
  <si>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</si>
  <si>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</si>
  <si>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</si>
  <si>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</si>
  <si>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</si>
  <si>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</si>
  <si>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</si>
  <si>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</si>
  <si>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</si>
  <si>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</si>
  <si>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</si>
  <si>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</si>
  <si>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</si>
  <si>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</si>
  <si>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</si>
  <si>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</si>
  <si>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</si>
  <si>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</si>
  <si>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</si>
  <si>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</si>
  <si>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</si>
  <si>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</si>
  <si>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</si>
  <si>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</si>
  <si>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</si>
  <si>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</si>
  <si>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</si>
  <si>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</si>
  <si>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</si>
  <si>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</si>
  <si>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</si>
  <si>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</si>
  <si>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</si>
  <si>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</si>
  <si>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</si>
  <si>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</si>
  <si>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</si>
  <si>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</si>
  <si>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</si>
  <si>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</si>
  <si>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</si>
  <si>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</si>
  <si>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</si>
  <si>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</si>
  <si>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</si>
  <si>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</si>
  <si>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</si>
  <si>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</si>
  <si>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</si>
  <si>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</si>
  <si>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</si>
  <si>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</si>
  <si>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</si>
  <si>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</si>
  <si>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</si>
  <si>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</si>
  <si>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</si>
  <si>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</si>
  <si>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</si>
  <si>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</si>
  <si>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</si>
  <si>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</si>
  <si>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</si>
  <si>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</si>
  <si>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</si>
  <si>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</si>
  <si>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</si>
  <si>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</si>
  <si>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</si>
  <si>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</si>
  <si>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</si>
  <si>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</si>
  <si>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</si>
  <si>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</si>
  <si>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</si>
  <si>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</si>
  <si>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</si>
  <si>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</si>
  <si>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</si>
  <si>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</si>
  <si>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</si>
  <si>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</si>
  <si>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</si>
  <si>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</si>
  <si>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</si>
  <si>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</si>
  <si>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</si>
  <si>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</si>
  <si>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</si>
  <si>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</si>
  <si>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</si>
  <si>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</si>
  <si>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</si>
  <si>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</si>
  <si>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</si>
  <si>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</si>
  <si>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</si>
  <si>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</si>
  <si>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</si>
  <si>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</si>
  <si>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</si>
  <si>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</si>
  <si>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</si>
  <si>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</si>
  <si>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</si>
  <si>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</si>
  <si>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</si>
  <si>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</si>
  <si>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</si>
  <si>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</si>
  <si>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</si>
  <si>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</si>
  <si>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</si>
  <si>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</si>
  <si>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</si>
  <si>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</si>
  <si>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</si>
  <si>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</si>
  <si>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</si>
  <si>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</si>
  <si>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</si>
  <si>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</si>
  <si>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</si>
  <si>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</si>
  <si>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</si>
  <si>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</si>
  <si>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</si>
  <si>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</si>
  <si>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</si>
  <si>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</si>
  <si>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</si>
  <si>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</si>
  <si>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</si>
  <si>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</si>
  <si>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</si>
  <si>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</si>
  <si>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</si>
  <si>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</si>
  <si>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</si>
  <si>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</si>
  <si>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</si>
  <si>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</si>
  <si>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</si>
  <si>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</si>
  <si>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</si>
  <si>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</si>
  <si>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</si>
  <si>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</si>
  <si>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</si>
  <si>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</si>
  <si>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</si>
  <si>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</si>
  <si>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</si>
  <si>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</si>
  <si>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</si>
  <si>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</si>
  <si>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</si>
  <si>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</si>
  <si>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</si>
  <si>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</si>
  <si>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</si>
  <si>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</si>
  <si>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</si>
  <si>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</si>
  <si>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</si>
  <si>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</si>
  <si>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</si>
  <si>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</si>
  <si>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</si>
  <si>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</si>
  <si>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</si>
  <si>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</si>
  <si>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</si>
  <si>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</si>
  <si>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</si>
  <si>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</si>
  <si>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</si>
  <si>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</si>
  <si>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</si>
  <si>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</si>
  <si>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</si>
  <si>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</si>
  <si>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</si>
  <si>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</si>
  <si>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</si>
  <si>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</si>
  <si>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</si>
  <si>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</si>
  <si>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</si>
  <si>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</si>
  <si>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</si>
  <si>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</si>
  <si>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</si>
  <si>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</si>
  <si>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</si>
  <si>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</si>
  <si>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</si>
  <si>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</si>
  <si>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</si>
  <si>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</si>
  <si>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</si>
  <si>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</si>
  <si>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</si>
  <si>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</si>
  <si>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</si>
  <si>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</si>
  <si>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</si>
  <si>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</si>
  <si>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</si>
  <si>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</si>
  <si>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</si>
  <si>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</si>
  <si>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</si>
  <si>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</si>
  <si>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</si>
  <si>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</si>
  <si>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</si>
  <si>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</si>
  <si>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</si>
  <si>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</si>
  <si>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</si>
  <si>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</si>
  <si>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</si>
  <si>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</si>
  <si>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</si>
  <si>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</si>
  <si>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</si>
  <si>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</si>
  <si>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</si>
  <si>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</si>
  <si>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</si>
  <si>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</si>
  <si>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</si>
  <si>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</si>
  <si>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</si>
  <si>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</si>
  <si>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</si>
  <si>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</si>
  <si>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</si>
  <si>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</si>
  <si>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</si>
  <si>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</si>
  <si>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</si>
  <si>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</si>
  <si>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</si>
  <si>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</si>
  <si>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</si>
  <si>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</si>
  <si>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</si>
  <si>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</si>
  <si>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</si>
  <si>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</si>
  <si>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</si>
  <si>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</si>
  <si>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</si>
  <si>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</si>
  <si>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</si>
  <si>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</si>
  <si>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</si>
  <si>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</si>
  <si>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</si>
  <si>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</si>
  <si>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</si>
  <si>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</si>
  <si>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</si>
  <si>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</si>
  <si>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</si>
  <si>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</si>
  <si>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</si>
  <si>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</si>
  <si>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</si>
  <si>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</si>
  <si>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</si>
  <si>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</si>
  <si>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</si>
  <si>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</si>
  <si>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</si>
  <si>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</si>
  <si>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</si>
  <si>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</si>
  <si>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</si>
  <si>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</si>
  <si>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</si>
  <si>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</si>
  <si>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</si>
  <si>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</si>
  <si>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</si>
  <si>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</si>
  <si>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</si>
  <si>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</si>
  <si>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</si>
  <si>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</si>
  <si>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</si>
  <si>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</si>
  <si>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</si>
  <si>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</si>
  <si>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</si>
  <si>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</si>
  <si>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</si>
  <si>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</si>
  <si>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</si>
  <si>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</si>
  <si>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</si>
  <si>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</si>
  <si>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</si>
  <si>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</si>
  <si>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</si>
  <si>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</si>
  <si>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</si>
  <si>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</si>
  <si>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</si>
  <si>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</si>
  <si>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</si>
  <si>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</si>
  <si>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</si>
  <si>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</si>
  <si>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</si>
  <si>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</si>
  <si>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</si>
  <si>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</si>
  <si>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</si>
  <si>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</si>
  <si>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</si>
  <si>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</si>
  <si>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</si>
  <si>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</si>
  <si>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</si>
  <si>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</si>
  <si>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</si>
  <si>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</si>
  <si>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</si>
  <si>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</si>
  <si>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</si>
  <si>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</si>
  <si>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</si>
  <si>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</si>
  <si>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</si>
  <si>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</si>
  <si>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</si>
  <si>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</si>
  <si>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</si>
  <si>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</si>
  <si>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</si>
  <si>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</si>
  <si>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</si>
  <si>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</si>
  <si>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</si>
  <si>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</si>
  <si>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</si>
  <si>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</si>
  <si>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</si>
  <si>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</si>
  <si>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</si>
  <si>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</si>
  <si>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</si>
  <si>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</si>
  <si>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</si>
  <si>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</si>
  <si>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</si>
  <si>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</si>
  <si>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</si>
  <si>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</si>
  <si>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</si>
  <si>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</si>
  <si>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</si>
  <si>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</si>
  <si>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</si>
  <si>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</si>
  <si>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</si>
  <si>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</si>
  <si>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</si>
  <si>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</si>
  <si>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</si>
  <si>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</si>
  <si>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</si>
  <si>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</si>
  <si>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</si>
  <si>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</si>
  <si>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</si>
  <si>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</si>
  <si>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</si>
  <si>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</si>
  <si>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</si>
  <si>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</si>
  <si>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</si>
  <si>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</si>
  <si>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</si>
  <si>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</si>
  <si>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</si>
  <si>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</si>
  <si>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</si>
  <si>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</si>
  <si>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</si>
  <si>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</si>
  <si>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</si>
  <si>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</si>
  <si>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</si>
  <si>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</si>
  <si>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</si>
  <si>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</si>
  <si>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</si>
  <si>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</si>
  <si>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</si>
  <si>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</si>
  <si>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</si>
  <si>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</si>
  <si>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</si>
  <si>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</si>
  <si>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</si>
  <si>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</si>
  <si>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</si>
  <si>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</si>
  <si>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</si>
  <si>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</si>
  <si>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</si>
  <si>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</si>
  <si>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</si>
  <si>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</si>
  <si>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</si>
  <si>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</si>
  <si>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</si>
  <si>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</si>
  <si>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</si>
  <si>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</si>
  <si>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</si>
  <si>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</si>
  <si>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</si>
  <si>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</si>
  <si>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</si>
  <si>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</si>
  <si>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</si>
  <si>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</si>
  <si>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</si>
  <si>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</si>
  <si>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</si>
  <si>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</si>
  <si>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</si>
  <si>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</si>
  <si>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</si>
  <si>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</si>
  <si>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</si>
  <si>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</si>
  <si>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</si>
  <si>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</si>
  <si>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</si>
  <si>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</si>
  <si>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</si>
  <si>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</si>
  <si>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</si>
  <si>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</si>
  <si>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</si>
  <si>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</si>
  <si>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</si>
  <si>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</si>
  <si>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</si>
  <si>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</si>
  <si>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</si>
  <si>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</si>
  <si>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</si>
  <si>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</si>
  <si>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</si>
  <si>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</si>
  <si>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</si>
  <si>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</si>
  <si>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</si>
  <si>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</si>
  <si>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</si>
  <si>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</si>
  <si>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</si>
  <si>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</si>
  <si>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</si>
  <si>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</si>
  <si>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</si>
  <si>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</si>
  <si>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</si>
  <si>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</si>
  <si>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</si>
  <si>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</si>
  <si>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</si>
  <si>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</si>
  <si>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</si>
  <si>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</si>
  <si>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</si>
  <si>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</si>
  <si>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</si>
  <si>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</si>
  <si>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</si>
  <si>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</si>
  <si>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</si>
  <si>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</si>
  <si>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</si>
  <si>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</si>
  <si>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</si>
  <si>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</si>
  <si>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</si>
  <si>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</si>
  <si>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</si>
  <si>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</si>
  <si>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</si>
  <si>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</si>
  <si>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</si>
  <si>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</si>
  <si>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</si>
  <si>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</si>
  <si>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</si>
  <si>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</si>
  <si>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</si>
  <si>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</si>
  <si>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</si>
  <si>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</si>
  <si>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</si>
  <si>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</si>
  <si>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</si>
  <si>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</si>
  <si>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</si>
  <si>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</si>
  <si>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</si>
  <si>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</si>
  <si>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</si>
  <si>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</si>
  <si>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</si>
  <si>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</si>
  <si>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</si>
  <si>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</si>
  <si>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</si>
  <si>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</si>
  <si>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</si>
  <si>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</si>
  <si>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</si>
  <si>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</si>
  <si>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</si>
  <si>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</si>
  <si>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</si>
  <si>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</si>
  <si>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</si>
  <si>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</si>
  <si>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</si>
  <si>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</si>
  <si>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</si>
  <si>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</si>
  <si>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</si>
  <si>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</si>
  <si>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</si>
  <si>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</si>
  <si>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</si>
  <si>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</si>
  <si>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</si>
  <si>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</si>
  <si>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</si>
  <si>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</si>
  <si>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</si>
  <si>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</si>
  <si>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</si>
  <si>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</si>
  <si>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</si>
  <si>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</si>
  <si>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</si>
  <si>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</si>
  <si>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</si>
  <si>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</si>
  <si>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</si>
  <si>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</si>
  <si>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</si>
  <si>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</si>
  <si>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</si>
  <si>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</si>
  <si>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</si>
  <si>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</si>
  <si>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</si>
  <si>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</si>
  <si>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</si>
  <si>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</si>
  <si>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</si>
  <si>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</si>
  <si>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</si>
  <si>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</si>
  <si>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</si>
  <si>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</si>
  <si>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</si>
  <si>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</si>
  <si>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</si>
  <si>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</si>
  <si>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</si>
  <si>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</si>
  <si>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</si>
  <si>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</si>
  <si>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</si>
  <si>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</si>
  <si>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</si>
  <si>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</si>
  <si>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</si>
  <si>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</si>
  <si>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</si>
  <si>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</si>
  <si>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</si>
  <si>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</si>
  <si>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</si>
  <si>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</si>
  <si>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</si>
  <si>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</si>
  <si>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</si>
  <si>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</si>
  <si>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</si>
  <si>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</si>
  <si>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</si>
  <si>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</si>
  <si>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</si>
  <si>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</si>
  <si>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</si>
  <si>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</si>
  <si>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</si>
  <si>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</si>
  <si>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</si>
  <si>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</si>
  <si>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</si>
  <si>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</si>
  <si>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</si>
  <si>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</si>
  <si>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</si>
  <si>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</si>
  <si>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</si>
  <si>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</si>
  <si>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</si>
  <si>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</si>
  <si>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</si>
  <si>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</si>
  <si>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</si>
  <si>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</si>
  <si>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</si>
  <si>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</si>
  <si>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</si>
  <si>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</si>
  <si>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</si>
  <si>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</si>
  <si>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</si>
  <si>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</si>
  <si>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</si>
  <si>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</si>
  <si>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</si>
  <si>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</si>
  <si>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</si>
  <si>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</si>
  <si>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</si>
  <si>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</si>
  <si>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</si>
  <si>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</si>
  <si>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</si>
  <si>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</si>
  <si>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</si>
  <si>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</si>
  <si>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</si>
  <si>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</si>
  <si>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</si>
  <si>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</si>
  <si>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</si>
  <si>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</si>
  <si>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</si>
  <si>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</si>
  <si>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</si>
  <si>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</si>
  <si>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</si>
  <si>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</si>
  <si>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</si>
  <si>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</si>
  <si>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</si>
  <si>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</si>
  <si>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</si>
  <si>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</si>
  <si>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</si>
  <si>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</si>
  <si>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</si>
  <si>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</si>
  <si>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</si>
  <si>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</si>
  <si>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</si>
  <si>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</si>
  <si>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</si>
  <si>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</si>
  <si>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</si>
  <si>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</si>
  <si>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</si>
  <si>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</si>
  <si>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</si>
  <si>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</si>
  <si>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</si>
  <si>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</si>
  <si>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</si>
  <si>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</si>
  <si>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</si>
  <si>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</si>
  <si>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</si>
  <si>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</si>
  <si>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</si>
  <si>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</si>
  <si>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</si>
  <si>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</si>
  <si>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</si>
  <si>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</si>
  <si>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</si>
  <si>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</si>
  <si>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</si>
  <si>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</si>
  <si>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</si>
  <si>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</si>
  <si>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</si>
  <si>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</si>
  <si>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</si>
  <si>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</si>
  <si>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</si>
  <si>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</si>
  <si>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</si>
  <si>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</si>
  <si>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</si>
  <si>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</si>
  <si>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</si>
  <si>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</si>
  <si>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</si>
  <si>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</si>
  <si>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</si>
  <si>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</si>
  <si>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</si>
  <si>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</si>
  <si>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</si>
  <si>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</si>
  <si>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</si>
  <si>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</si>
  <si>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</si>
  <si>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</si>
  <si>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</si>
  <si>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</si>
  <si>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</si>
  <si>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</si>
  <si>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</si>
  <si>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</si>
  <si>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</si>
  <si>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</si>
  <si>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</si>
  <si>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</si>
  <si>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</si>
  <si>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</si>
  <si>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</si>
  <si>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</si>
  <si>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</si>
  <si>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</si>
  <si>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</si>
  <si>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</si>
  <si>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</si>
  <si>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</si>
  <si>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</si>
  <si>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</si>
  <si>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</si>
  <si>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</si>
  <si>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</si>
  <si>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</si>
  <si>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</si>
  <si>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</si>
  <si>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</si>
  <si>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</si>
  <si>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</si>
  <si>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</si>
  <si>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</si>
  <si>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</si>
  <si>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</si>
  <si>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</si>
  <si>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</si>
  <si>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</si>
  <si>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</si>
  <si>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</si>
  <si>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</si>
  <si>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</si>
  <si>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</si>
  <si>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</si>
  <si>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</si>
  <si>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</si>
  <si>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</si>
  <si>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</si>
  <si>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</si>
  <si>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</si>
  <si>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</si>
  <si>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</si>
  <si>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</si>
  <si>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</si>
  <si>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</si>
  <si>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</si>
  <si>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</si>
  <si>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</si>
  <si>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</si>
  <si>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</si>
  <si>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</si>
  <si>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</si>
  <si>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</si>
  <si>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</si>
  <si>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</si>
  <si>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</si>
  <si>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</si>
  <si>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</si>
  <si>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</si>
  <si>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</si>
  <si>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</si>
  <si>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</si>
  <si>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</si>
  <si>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</si>
  <si>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</si>
  <si>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</si>
  <si>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</si>
  <si>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</si>
  <si>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</si>
  <si>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</si>
  <si>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</si>
  <si>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</si>
  <si>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</si>
  <si>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</si>
  <si>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</si>
  <si>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</si>
  <si>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</si>
  <si>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</si>
  <si>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</si>
  <si>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</si>
  <si>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</si>
  <si>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</si>
  <si>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</si>
  <si>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</si>
  <si>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</si>
  <si>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</si>
  <si>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</si>
  <si>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</si>
  <si>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</si>
  <si>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</si>
  <si>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</si>
  <si>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</si>
  <si>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</si>
  <si>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</si>
  <si>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</si>
  <si>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</si>
  <si>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</si>
  <si>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</si>
  <si>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</si>
  <si>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</si>
  <si>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</si>
  <si>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</si>
  <si>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</si>
  <si>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</si>
  <si>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</si>
  <si>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</si>
  <si>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</si>
  <si>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</si>
  <si>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</si>
  <si>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</si>
  <si>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</si>
  <si>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</si>
  <si>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</si>
  <si>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</si>
  <si>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</si>
  <si>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</si>
  <si>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</si>
  <si>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</si>
  <si>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</si>
  <si>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</si>
  <si>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</si>
  <si>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</si>
  <si>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</si>
  <si>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</si>
  <si>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</si>
  <si>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</si>
  <si>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</si>
  <si>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</si>
  <si>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</si>
  <si>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</si>
  <si>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</si>
  <si>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</si>
  <si>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</si>
  <si>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</si>
  <si>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</si>
  <si>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</si>
  <si>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</si>
  <si>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</si>
  <si>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</si>
  <si>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</si>
  <si>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</si>
  <si>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</si>
  <si>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</si>
  <si>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</si>
  <si>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</si>
  <si>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</si>
  <si>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</si>
  <si>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</si>
  <si>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</si>
  <si>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</si>
  <si>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</si>
  <si>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</si>
  <si>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</si>
  <si>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</si>
  <si>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</si>
  <si>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</si>
  <si>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</si>
  <si>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</si>
  <si>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</si>
  <si>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</si>
  <si>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</si>
  <si>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</si>
  <si>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</si>
  <si>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</si>
  <si>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</si>
  <si>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</si>
  <si>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</si>
  <si>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</si>
  <si>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</si>
  <si>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</si>
  <si>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</si>
  <si>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</si>
  <si>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</si>
  <si>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</si>
  <si>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</si>
  <si>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</si>
  <si>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</si>
  <si>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</si>
  <si>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</si>
  <si>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</si>
  <si>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</si>
  <si>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</si>
  <si>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</si>
  <si>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</si>
  <si>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</si>
  <si>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</si>
  <si>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</si>
  <si>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</si>
  <si>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</si>
  <si>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</si>
  <si>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</si>
  <si>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</si>
  <si>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</si>
  <si>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</si>
  <si>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</si>
  <si>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</si>
  <si>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</si>
  <si>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</si>
  <si>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</si>
  <si>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</si>
  <si>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</si>
  <si>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</si>
  <si>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</si>
  <si>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</si>
  <si>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</si>
  <si>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</si>
  <si>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</si>
  <si>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</si>
  <si>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</si>
  <si>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</si>
  <si>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</si>
  <si>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</si>
  <si>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</si>
  <si>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</si>
  <si>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</si>
  <si>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</si>
  <si>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</si>
  <si>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</si>
  <si>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</si>
  <si>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</si>
  <si>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</si>
  <si>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</si>
  <si>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</si>
  <si>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</si>
  <si>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</si>
  <si>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</si>
  <si>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</si>
  <si>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</si>
  <si>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</si>
  <si>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</si>
  <si>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</si>
  <si>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</si>
  <si>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</si>
  <si>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</si>
  <si>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</si>
  <si>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</si>
  <si>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</si>
  <si>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</si>
  <si>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</si>
  <si>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</si>
  <si>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</si>
  <si>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</si>
  <si>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</si>
  <si>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</si>
  <si>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</si>
  <si>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</si>
  <si>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</si>
  <si>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</si>
  <si>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</si>
  <si>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</si>
  <si>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</si>
  <si>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</si>
  <si>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</si>
  <si>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</si>
  <si>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</si>
  <si>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</si>
  <si>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</si>
  <si>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</si>
  <si>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</si>
  <si>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</si>
  <si>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</si>
  <si>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</si>
  <si>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</si>
  <si>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</si>
  <si>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</si>
  <si>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</si>
  <si>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</si>
  <si>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</si>
  <si>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</si>
  <si>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</si>
  <si>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</si>
  <si>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</si>
  <si>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</si>
  <si>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</si>
  <si>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</si>
  <si>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</si>
  <si>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</si>
  <si>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</si>
  <si>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</si>
  <si>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</si>
  <si>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</si>
  <si>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</si>
  <si>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</si>
  <si>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</si>
  <si>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</si>
  <si>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</si>
  <si>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</si>
  <si>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</si>
  <si>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</si>
  <si>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</si>
  <si>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</si>
  <si>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</si>
  <si>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</si>
  <si>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</si>
  <si>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</si>
  <si>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</si>
  <si>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</si>
  <si>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</si>
  <si>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</si>
  <si>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</si>
  <si>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</si>
  <si>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</si>
  <si>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</si>
  <si>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</si>
  <si>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</si>
  <si>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</si>
  <si>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</si>
  <si>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</si>
  <si>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</si>
  <si>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</si>
  <si>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</si>
  <si>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</si>
  <si>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</si>
  <si>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</si>
  <si>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</si>
  <si>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</si>
  <si>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</si>
  <si>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</si>
  <si>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</si>
  <si>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</si>
  <si>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</si>
  <si>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</si>
  <si>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</si>
  <si>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</si>
  <si>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</si>
  <si>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</si>
  <si>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</si>
  <si>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</si>
  <si>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</si>
  <si>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</si>
  <si>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</si>
  <si>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</si>
  <si>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</si>
  <si>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</si>
  <si>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</si>
  <si>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</si>
  <si>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</si>
  <si>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</si>
  <si>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</si>
  <si>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</si>
  <si>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</si>
  <si>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</si>
  <si>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</si>
  <si>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</si>
  <si>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</si>
  <si>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</si>
  <si>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</si>
  <si>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</si>
  <si>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</si>
  <si>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</si>
  <si>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</si>
  <si>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</si>
  <si>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</si>
  <si>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</si>
  <si>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</si>
  <si>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</si>
  <si>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</si>
  <si>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</si>
  <si>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</si>
  <si>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</si>
  <si>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</si>
  <si>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</si>
  <si>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</si>
  <si>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</si>
  <si>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</si>
  <si>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</si>
  <si>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</si>
  <si>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</si>
  <si>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</si>
  <si>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</si>
  <si>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</si>
  <si>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</si>
  <si>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</si>
  <si>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</si>
  <si>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</si>
  <si>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</si>
  <si>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</si>
  <si>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</si>
  <si>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</si>
  <si>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</si>
  <si>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</si>
  <si>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</si>
  <si>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</si>
  <si>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</si>
  <si>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</si>
  <si>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</si>
  <si>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</si>
  <si>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</si>
  <si>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</si>
  <si>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</si>
  <si>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</si>
  <si>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</si>
  <si>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</si>
  <si>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</si>
  <si>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</si>
  <si>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</si>
  <si>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</si>
  <si>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</si>
  <si>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</si>
  <si>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</si>
  <si>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</si>
  <si>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</si>
  <si>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</si>
  <si>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</si>
  <si>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</si>
  <si>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</si>
  <si>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</si>
  <si>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</si>
  <si>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</si>
  <si>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</si>
  <si>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</si>
  <si>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</si>
  <si>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</si>
  <si>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</si>
  <si>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</si>
  <si>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</si>
  <si>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</si>
  <si>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</si>
  <si>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</si>
  <si>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</si>
  <si>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</si>
  <si>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</si>
  <si>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</si>
  <si>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</si>
  <si>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</si>
  <si>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</si>
  <si>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</si>
  <si>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</si>
  <si>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</si>
  <si>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</si>
  <si>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</si>
  <si>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</si>
  <si>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</si>
  <si>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</si>
  <si>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</si>
  <si>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</si>
  <si>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</si>
  <si>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</si>
  <si>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</si>
  <si>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</si>
  <si>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</si>
  <si>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</si>
  <si>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</si>
  <si>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</si>
  <si>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</si>
  <si>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</si>
  <si>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</si>
  <si>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</si>
  <si>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</si>
  <si>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</si>
  <si>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</si>
  <si>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</si>
  <si>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</si>
  <si>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</si>
  <si>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</si>
  <si>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</si>
  <si>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</si>
  <si>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</si>
  <si>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</si>
  <si>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</si>
  <si>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</si>
  <si>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</si>
  <si>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</si>
  <si>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</si>
  <si>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</si>
  <si>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</si>
  <si>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</si>
  <si>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</si>
  <si>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</si>
  <si>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</si>
  <si>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</si>
  <si>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</si>
  <si>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</si>
  <si>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</si>
  <si>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</si>
  <si>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</si>
  <si>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</si>
  <si>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</si>
  <si>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</si>
  <si>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</si>
  <si>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</si>
  <si>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</si>
  <si>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</si>
  <si>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</si>
  <si>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</si>
  <si>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</si>
  <si>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</si>
  <si>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</si>
  <si>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</si>
  <si>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</si>
  <si>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</si>
  <si>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</si>
  <si>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</si>
  <si>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</si>
  <si>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</si>
  <si>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</si>
  <si>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</si>
  <si>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</si>
  <si>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</si>
  <si>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</si>
  <si>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</si>
  <si>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</si>
  <si>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</si>
  <si>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</si>
  <si>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</si>
  <si>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</si>
  <si>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</si>
  <si>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</si>
  <si>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</si>
  <si>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</si>
  <si>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</si>
  <si>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</si>
  <si>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</si>
  <si>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</si>
  <si>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</si>
  <si>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</si>
  <si>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</si>
  <si>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</si>
  <si>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</si>
  <si>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</si>
  <si>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</si>
  <si>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</si>
  <si>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</si>
  <si>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</si>
  <si>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</si>
  <si>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</si>
  <si>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</si>
  <si>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</si>
  <si>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</si>
  <si>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</si>
  <si>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</si>
  <si>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</si>
  <si>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</si>
  <si>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</si>
  <si>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</si>
  <si>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</si>
  <si>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</si>
  <si>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</si>
  <si>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</si>
  <si>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</si>
  <si>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</si>
  <si>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</si>
  <si>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</si>
  <si>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</si>
  <si>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</si>
  <si>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</si>
  <si>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</si>
  <si>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</si>
  <si>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</si>
  <si>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</si>
  <si>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</si>
  <si>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</si>
  <si>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</si>
  <si>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</si>
  <si>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</si>
  <si>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</si>
  <si>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</si>
  <si>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</si>
  <si>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</si>
  <si>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</si>
  <si>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</si>
  <si>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</si>
  <si>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</si>
  <si>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</si>
  <si>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</si>
  <si>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</si>
  <si>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</si>
  <si>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</si>
  <si>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</si>
  <si>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</si>
  <si>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</si>
  <si>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</si>
  <si>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</si>
  <si>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</si>
  <si>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</si>
  <si>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</si>
  <si>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</si>
  <si>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</si>
  <si>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</si>
  <si>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</si>
  <si>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</si>
  <si>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</si>
  <si>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</si>
  <si>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</si>
  <si>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</si>
  <si>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</si>
  <si>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</si>
  <si>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</si>
  <si>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</si>
  <si>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</si>
  <si>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</si>
  <si>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</si>
  <si>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</si>
  <si>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</si>
  <si>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</si>
  <si>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</si>
  <si>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</si>
  <si>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</si>
  <si>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</si>
  <si>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</si>
  <si>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</si>
  <si>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</si>
  <si>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</si>
  <si>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</si>
  <si>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</si>
  <si>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</si>
  <si>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</si>
  <si>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</si>
  <si>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</si>
  <si>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</si>
  <si>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</si>
  <si>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</si>
  <si>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</si>
  <si>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</si>
  <si>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</si>
  <si>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</si>
  <si>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</si>
  <si>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</si>
  <si>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</si>
  <si>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</si>
  <si>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</si>
  <si>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</si>
  <si>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</si>
  <si>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</si>
  <si>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</si>
  <si>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</si>
  <si>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</si>
  <si>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</si>
  <si>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</si>
  <si>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</si>
  <si>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</si>
  <si>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</si>
  <si>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</si>
  <si>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</si>
  <si>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</si>
  <si>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</si>
  <si>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</si>
  <si>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</si>
  <si>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</si>
  <si>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</si>
  <si>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</si>
  <si>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</si>
  <si>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</si>
  <si>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</si>
  <si>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</si>
  <si>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</si>
  <si>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</si>
  <si>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</si>
  <si>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</si>
  <si>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</si>
  <si>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</si>
  <si>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</si>
  <si>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</si>
  <si>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</si>
  <si>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</si>
  <si>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</si>
  <si>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</si>
  <si>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</si>
  <si>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</si>
  <si>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</si>
  <si>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</si>
  <si>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</si>
  <si>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</si>
  <si>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</si>
  <si>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</si>
  <si>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</si>
  <si>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</si>
  <si>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</si>
  <si>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</si>
  <si>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</si>
  <si>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</si>
  <si>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</si>
  <si>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</si>
  <si>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</si>
  <si>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</si>
  <si>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</si>
  <si>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</si>
  <si>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</si>
  <si>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</si>
  <si>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</si>
  <si>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</si>
  <si>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</si>
  <si>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</si>
  <si>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</si>
  <si>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</si>
  <si>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</si>
  <si>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</si>
  <si>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</si>
  <si>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</si>
  <si>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</si>
  <si>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</si>
  <si>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</si>
  <si>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</si>
  <si>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</si>
  <si>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</si>
  <si>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</si>
  <si>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</si>
  <si>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</si>
  <si>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</si>
  <si>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</si>
  <si>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</si>
  <si>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</si>
  <si>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</si>
  <si>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</si>
  <si>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</si>
  <si>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</si>
  <si>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</si>
  <si>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</si>
  <si>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</si>
  <si>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</si>
  <si>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</si>
  <si>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</si>
  <si>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</si>
  <si>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</si>
  <si>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</si>
  <si>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</si>
  <si>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</si>
  <si>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</si>
  <si>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</si>
  <si>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</si>
  <si>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</si>
  <si>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</si>
  <si>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</si>
  <si>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</si>
  <si>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</si>
  <si>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</si>
  <si>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</si>
  <si>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</si>
  <si>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</si>
  <si>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</si>
  <si>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</si>
  <si>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</si>
  <si>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</si>
  <si>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</si>
  <si>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</si>
  <si>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</si>
  <si>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</si>
  <si>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</si>
  <si>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</si>
  <si>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</si>
  <si>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</si>
  <si>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</si>
  <si>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</si>
  <si>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</si>
  <si>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</si>
  <si>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</si>
  <si>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</si>
  <si>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</si>
  <si>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</si>
  <si>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</si>
  <si>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</si>
  <si>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</si>
  <si>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</si>
  <si>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</si>
  <si>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</si>
  <si>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</si>
  <si>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</si>
  <si>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</si>
  <si>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</si>
  <si>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</si>
  <si>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</si>
  <si>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</si>
  <si>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</si>
  <si>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</si>
  <si>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</si>
  <si>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</si>
  <si>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</si>
  <si>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</si>
  <si>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</si>
  <si>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</si>
  <si>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</si>
  <si>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</si>
  <si>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</si>
  <si>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</si>
  <si>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</si>
  <si>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</si>
  <si>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</si>
  <si>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</si>
  <si>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</si>
  <si>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</si>
  <si>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</si>
  <si>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</si>
  <si>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</si>
  <si>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</si>
  <si>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</si>
  <si>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</si>
  <si>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</si>
  <si>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</si>
  <si>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</si>
  <si>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</si>
  <si>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</si>
  <si>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</si>
  <si>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</si>
  <si>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</si>
  <si>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</si>
  <si>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</si>
  <si>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</si>
  <si>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</si>
  <si>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</si>
  <si>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</si>
  <si>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</si>
  <si>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</si>
  <si>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</si>
  <si>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</si>
  <si>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</si>
  <si>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</si>
  <si>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</si>
  <si>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</si>
  <si>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</si>
  <si>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</si>
  <si>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</si>
  <si>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</si>
  <si>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</si>
  <si>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</si>
  <si>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</si>
  <si>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</si>
  <si>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</si>
  <si>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</si>
  <si>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</si>
  <si>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</si>
  <si>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</si>
  <si>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</si>
  <si>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</si>
  <si>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</si>
  <si>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</si>
  <si>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</si>
  <si>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</si>
  <si>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</si>
  <si>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</si>
  <si>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</si>
  <si>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</si>
  <si>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</si>
  <si>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</si>
  <si>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</si>
  <si>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</si>
  <si>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</si>
  <si>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</si>
  <si>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</si>
  <si>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</si>
  <si>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</si>
  <si>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</si>
  <si>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</si>
  <si>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</si>
  <si>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</si>
  <si>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</si>
  <si>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</si>
  <si>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</si>
  <si>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</si>
  <si>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</si>
  <si>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</si>
  <si>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</si>
  <si>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</si>
  <si>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</si>
  <si>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</si>
  <si>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</si>
  <si>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</si>
  <si>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</si>
  <si>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</si>
  <si>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</si>
  <si>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</si>
  <si>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</si>
  <si>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</si>
  <si>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</si>
  <si>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</si>
  <si>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</si>
  <si>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</si>
  <si>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</si>
  <si>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</si>
  <si>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</si>
  <si>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</si>
  <si>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</si>
  <si>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</si>
  <si>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</si>
  <si>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</si>
  <si>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</si>
  <si>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</si>
  <si>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</si>
  <si>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</si>
  <si>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</si>
  <si>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</si>
  <si>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</si>
  <si>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</si>
  <si>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</si>
  <si>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</si>
  <si>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</si>
  <si>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</si>
  <si>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</si>
  <si>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</si>
  <si>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</si>
  <si>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</si>
  <si>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</si>
  <si>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</si>
  <si>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</si>
  <si>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</si>
  <si>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</si>
  <si>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</si>
  <si>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</si>
  <si>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</si>
  <si>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</si>
  <si>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</si>
  <si>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</si>
  <si>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</si>
  <si>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</si>
  <si>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</si>
  <si>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</si>
  <si>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</si>
  <si>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</si>
  <si>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</si>
  <si>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</si>
  <si>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</si>
  <si>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</si>
  <si>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</si>
  <si>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</si>
  <si>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</si>
  <si>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</si>
  <si>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</si>
  <si>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</si>
  <si>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</si>
  <si>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</si>
  <si>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</si>
  <si>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</si>
  <si>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</si>
  <si>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</si>
  <si>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</si>
  <si>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</si>
  <si>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</si>
  <si>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</si>
  <si>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</si>
  <si>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</si>
  <si>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</si>
  <si>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</si>
  <si>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</si>
  <si>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</si>
  <si>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</si>
  <si>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</si>
  <si>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</si>
  <si>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</si>
  <si>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</si>
  <si>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</si>
  <si>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</si>
  <si>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</si>
  <si>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</si>
  <si>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</si>
  <si>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</si>
  <si>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</si>
  <si>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</si>
  <si>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</si>
  <si>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</si>
  <si>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</si>
  <si>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</si>
  <si>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</si>
  <si>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</si>
  <si>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</si>
  <si>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</si>
  <si>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</si>
  <si>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</si>
  <si>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</si>
  <si>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</si>
  <si>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</si>
  <si>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</si>
  <si>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</si>
  <si>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</si>
  <si>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</si>
  <si>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</si>
  <si>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</si>
  <si>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</si>
  <si>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</si>
  <si>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</si>
  <si>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</si>
  <si>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</si>
  <si>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</si>
  <si>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</si>
  <si>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</si>
  <si>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</si>
  <si>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</si>
  <si>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</si>
  <si>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</si>
  <si>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</si>
  <si>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</si>
  <si>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</si>
  <si>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</si>
  <si>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</si>
  <si>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</si>
  <si>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</si>
  <si>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</si>
  <si>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</si>
  <si>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</si>
  <si>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</si>
  <si>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</si>
  <si>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</si>
  <si>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</si>
  <si>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</si>
  <si>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</si>
  <si>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</si>
  <si>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</si>
  <si>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</si>
  <si>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</si>
  <si>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</si>
  <si>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</si>
  <si>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</si>
  <si>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</si>
  <si>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</si>
  <si>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</si>
  <si>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</si>
  <si>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</si>
  <si>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</si>
  <si>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</si>
  <si>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</si>
  <si>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</si>
  <si>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</si>
  <si>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</si>
  <si>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</si>
  <si>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</si>
  <si>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</si>
  <si>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</si>
  <si>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</si>
  <si>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</si>
  <si>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</si>
  <si>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</si>
  <si>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</si>
  <si>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</si>
  <si>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</si>
  <si>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</si>
  <si>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</si>
  <si>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</si>
  <si>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</si>
  <si>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</si>
  <si>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</si>
  <si>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</si>
  <si>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</si>
  <si>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</si>
  <si>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</si>
  <si>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</si>
  <si>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</si>
  <si>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</si>
  <si>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</si>
  <si>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</si>
  <si>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</si>
  <si>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</si>
  <si>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</si>
  <si>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</si>
  <si>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</si>
  <si>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</si>
  <si>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</si>
  <si>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</si>
  <si>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</si>
  <si>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</si>
  <si>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</si>
  <si>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</si>
  <si>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</si>
  <si>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</si>
  <si>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</si>
  <si>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</si>
  <si>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</si>
  <si>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</si>
  <si>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</si>
  <si>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</si>
  <si>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</si>
  <si>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</si>
  <si>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</si>
  <si>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</si>
  <si>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</si>
  <si>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</si>
  <si>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</si>
  <si>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</si>
  <si>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</si>
  <si>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</si>
  <si>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</si>
  <si>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</si>
  <si>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</si>
  <si>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</si>
  <si>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</si>
  <si>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</si>
  <si>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</si>
  <si>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</si>
  <si>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</si>
  <si>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</si>
  <si>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</si>
  <si>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</si>
  <si>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</si>
  <si>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</si>
  <si>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</si>
  <si>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</si>
  <si>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</si>
  <si>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</si>
  <si>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</si>
  <si>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</si>
  <si>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</si>
  <si>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</si>
  <si>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</si>
  <si>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</si>
  <si>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</si>
  <si>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</si>
  <si>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</si>
  <si>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</si>
  <si>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</si>
  <si>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</si>
  <si>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</si>
  <si>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</si>
  <si>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</si>
  <si>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</si>
  <si>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</si>
  <si>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</si>
  <si>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</si>
  <si>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</si>
  <si>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</si>
  <si>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</si>
  <si>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</si>
  <si>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</si>
  <si>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</si>
  <si>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</si>
  <si>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</si>
  <si>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</si>
  <si>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</si>
  <si>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</si>
  <si>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</si>
  <si>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</si>
  <si>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</si>
  <si>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</si>
  <si>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</si>
  <si>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</si>
  <si>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</si>
  <si>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</si>
  <si>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</si>
  <si>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</si>
  <si>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</si>
  <si>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</si>
  <si>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</si>
  <si>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</si>
  <si>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</si>
  <si>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</si>
  <si>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</si>
  <si>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</si>
  <si>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</si>
  <si>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</si>
  <si>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</si>
  <si>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</si>
  <si>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</si>
  <si>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</si>
  <si>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</si>
  <si>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</si>
  <si>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</si>
  <si>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</si>
  <si>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</si>
  <si>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</si>
  <si>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</si>
  <si>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</si>
  <si>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</si>
  <si>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</si>
  <si>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</si>
  <si>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</si>
  <si>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</si>
  <si>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</si>
  <si>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</si>
  <si>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</si>
  <si>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</si>
  <si>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</si>
  <si>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</si>
  <si>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</si>
  <si>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</si>
  <si>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</si>
  <si>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</si>
  <si>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</si>
  <si>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</si>
  <si>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</si>
  <si>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</si>
  <si>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</si>
  <si>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</si>
  <si>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</si>
  <si>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</si>
  <si>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</si>
  <si>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</si>
  <si>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</si>
  <si>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</si>
  <si>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</si>
  <si>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</si>
  <si>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</si>
  <si>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</si>
  <si>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</si>
  <si>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</si>
  <si>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</si>
  <si>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</si>
  <si>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</si>
  <si>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</si>
  <si>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</si>
  <si>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</si>
  <si>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</si>
  <si>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</si>
  <si>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</si>
  <si>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</si>
  <si>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</si>
  <si>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</si>
  <si>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</si>
  <si>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</si>
  <si>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</si>
  <si>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</si>
  <si>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</si>
  <si>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</si>
  <si>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</si>
  <si>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</si>
  <si>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</si>
  <si>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</si>
  <si>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</si>
  <si>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</si>
  <si>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</si>
  <si>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</si>
  <si>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</si>
  <si>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</si>
  <si>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</si>
  <si>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</si>
  <si>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</si>
  <si>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</si>
  <si>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</si>
  <si>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</si>
  <si>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</si>
  <si>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</si>
  <si>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</si>
  <si>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</si>
  <si>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</si>
  <si>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</si>
  <si>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</si>
  <si>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</si>
  <si>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</si>
  <si>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</si>
  <si>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</si>
  <si>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</si>
  <si>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</si>
  <si>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</si>
  <si>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</si>
  <si>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</si>
  <si>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</si>
  <si>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</si>
  <si>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</si>
  <si>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</si>
  <si>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</si>
  <si>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</si>
  <si>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</si>
  <si>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</si>
  <si>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</si>
  <si>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</si>
  <si>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</si>
  <si>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</si>
  <si>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</si>
  <si>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</si>
  <si>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</si>
  <si>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</si>
  <si>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</si>
  <si>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</si>
  <si>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</si>
  <si>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</si>
  <si>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</si>
  <si>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</si>
  <si>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</si>
  <si>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</si>
  <si>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</si>
  <si>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</si>
  <si>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</si>
  <si>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</si>
  <si>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</si>
  <si>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</si>
  <si>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</si>
  <si>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</si>
  <si>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</si>
  <si>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</si>
  <si>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</si>
  <si>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</si>
  <si>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</si>
  <si>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</si>
  <si>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</si>
  <si>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</si>
  <si>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</si>
  <si>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</si>
  <si>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</si>
  <si>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</si>
  <si>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</si>
  <si>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</si>
  <si>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</si>
  <si>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</si>
  <si>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</si>
  <si>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</si>
  <si>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</si>
  <si>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</si>
  <si>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</si>
  <si>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</si>
  <si>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</si>
  <si>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</si>
  <si>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</si>
  <si>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</si>
  <si>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</si>
  <si>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</si>
  <si>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</si>
  <si>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</si>
  <si>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</si>
  <si>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</si>
  <si>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</si>
  <si>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</si>
  <si>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</si>
  <si>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</si>
  <si>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</si>
  <si>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</si>
  <si>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</si>
  <si>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</si>
  <si>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</si>
  <si>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</si>
  <si>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</si>
  <si>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</si>
  <si>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</si>
  <si>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</si>
  <si>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</si>
  <si>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</si>
  <si>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</si>
  <si>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</si>
  <si>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</si>
  <si>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</si>
  <si>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</si>
  <si>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</si>
  <si>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</si>
  <si>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</si>
  <si>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</si>
  <si>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</si>
  <si>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</si>
  <si>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</si>
  <si>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</si>
  <si>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</si>
  <si>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</si>
  <si>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</si>
  <si>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</si>
  <si>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</si>
  <si>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</si>
  <si>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</si>
  <si>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</si>
  <si>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</si>
  <si>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</si>
  <si>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</si>
  <si>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</si>
  <si>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</si>
  <si>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</si>
  <si>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</si>
  <si>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</si>
  <si>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</si>
  <si>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</si>
  <si>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</si>
  <si>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</si>
  <si>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</si>
  <si>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</si>
  <si>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</si>
  <si>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</si>
  <si>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</si>
  <si>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</si>
  <si>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</si>
  <si>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</si>
  <si>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</si>
  <si>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</si>
  <si>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</si>
  <si>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</si>
  <si>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</si>
  <si>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</si>
  <si>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</si>
  <si>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</si>
  <si>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</si>
  <si>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</si>
  <si>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</si>
  <si>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</si>
  <si>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</si>
  <si>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</si>
  <si>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</si>
  <si>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</si>
  <si>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</si>
  <si>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</si>
  <si>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</si>
  <si>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</si>
  <si>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</si>
  <si>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</si>
  <si>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</si>
  <si>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</si>
  <si>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</si>
  <si>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</si>
  <si>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</si>
  <si>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</si>
  <si>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</si>
  <si>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</si>
  <si>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</si>
  <si>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</si>
  <si>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</si>
  <si>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</si>
  <si>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</si>
  <si>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</si>
  <si>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</si>
  <si>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</si>
  <si>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</si>
  <si>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</si>
  <si>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</si>
  <si>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</si>
  <si>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</si>
  <si>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</si>
  <si>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</si>
  <si>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</si>
  <si>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</si>
  <si>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</si>
  <si>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</si>
  <si>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</si>
  <si>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</si>
  <si>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</si>
  <si>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</si>
  <si>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</si>
  <si>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</si>
  <si>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</si>
  <si>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</si>
  <si>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</si>
  <si>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</si>
  <si>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</si>
  <si>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</si>
  <si>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</si>
  <si>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</si>
  <si>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</si>
  <si>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</si>
  <si>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</si>
  <si>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</si>
  <si>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</si>
  <si>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</si>
  <si>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</si>
  <si>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</si>
  <si>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</si>
  <si>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</si>
  <si>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</si>
  <si>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</si>
  <si>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</si>
  <si>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</si>
  <si>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</si>
  <si>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</si>
  <si>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</si>
  <si>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</si>
  <si>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</si>
  <si>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</si>
  <si>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</si>
  <si>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</si>
  <si>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</si>
  <si>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</si>
  <si>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</si>
  <si>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</si>
  <si>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</si>
  <si>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</si>
  <si>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</si>
  <si>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</si>
  <si>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</si>
  <si>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</si>
  <si>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</si>
  <si>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</si>
  <si>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</si>
  <si>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</si>
  <si>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</si>
  <si>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</si>
  <si>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</si>
  <si>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</si>
  <si>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</si>
  <si>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</si>
  <si>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</si>
  <si>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</si>
  <si>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</si>
  <si>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</si>
  <si>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</si>
  <si>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</si>
  <si>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</si>
  <si>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</si>
  <si>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</si>
  <si>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</si>
  <si>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</si>
  <si>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</si>
  <si>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</si>
  <si>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</si>
  <si>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</si>
  <si>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</si>
  <si>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</si>
  <si>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</si>
  <si>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</si>
  <si>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</si>
  <si>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</si>
  <si>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</si>
  <si>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</si>
  <si>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</si>
  <si>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</si>
  <si>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</si>
  <si>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</si>
  <si>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</si>
  <si>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</si>
  <si>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</si>
  <si>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</si>
  <si>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</si>
  <si>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</si>
  <si>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</si>
  <si>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</si>
  <si>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</si>
  <si>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</si>
  <si>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</si>
  <si>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</si>
  <si>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</si>
  <si>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</si>
  <si>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</si>
  <si>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</si>
  <si>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</si>
  <si>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</si>
  <si>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</si>
  <si>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</si>
  <si>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</si>
  <si>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</si>
  <si>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</si>
  <si>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</si>
  <si>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</si>
  <si>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</si>
  <si>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</si>
  <si>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</si>
  <si>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</si>
  <si>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</si>
  <si>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</si>
  <si>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</si>
  <si>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</si>
  <si>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</si>
  <si>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</si>
  <si>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</si>
  <si>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</si>
  <si>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</si>
  <si>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</si>
  <si>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</si>
  <si>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</si>
  <si>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</si>
  <si>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</si>
  <si>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</si>
  <si>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</si>
  <si>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</si>
  <si>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</si>
  <si>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</si>
  <si>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</si>
  <si>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</si>
  <si>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</si>
  <si>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</si>
  <si>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</si>
  <si>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</si>
  <si>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</si>
  <si>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</si>
  <si>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</si>
  <si>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</si>
  <si>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</si>
  <si>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</si>
  <si>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</si>
  <si>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</si>
  <si>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</si>
  <si>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</si>
  <si>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</si>
  <si>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</si>
  <si>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</si>
  <si>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</si>
  <si>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</si>
  <si>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</si>
  <si>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</si>
  <si>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</si>
  <si>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</si>
  <si>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</si>
  <si>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</si>
  <si>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</si>
  <si>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</si>
  <si>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</si>
  <si>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</si>
  <si>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</si>
  <si>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</si>
  <si>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</si>
  <si>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</si>
  <si>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</si>
  <si>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</si>
  <si>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</si>
  <si>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</si>
  <si>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</si>
  <si>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</si>
  <si>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</si>
  <si>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</si>
  <si>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</si>
  <si>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</si>
  <si>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</si>
  <si>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</si>
  <si>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</si>
  <si>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</si>
  <si>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</si>
  <si>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</si>
  <si>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</si>
  <si>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</si>
  <si>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</si>
  <si>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</si>
  <si>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</si>
  <si>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</si>
  <si>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</si>
  <si>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</si>
  <si>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</si>
  <si>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</si>
  <si>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</si>
  <si>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</si>
  <si>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</si>
  <si>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</si>
  <si>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</si>
  <si>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</si>
  <si>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</si>
  <si>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</si>
  <si>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</si>
  <si>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</si>
  <si>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</si>
  <si>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</si>
  <si>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</si>
  <si>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</si>
  <si>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</si>
  <si>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</si>
  <si>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</si>
  <si>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</si>
  <si>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</si>
  <si>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</si>
  <si>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</si>
  <si>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</si>
  <si>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</si>
  <si>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</si>
  <si>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</si>
  <si>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</si>
  <si>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</si>
  <si>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</si>
  <si>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</si>
  <si>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</si>
  <si>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</si>
  <si>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</si>
  <si>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</si>
  <si>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</si>
  <si>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</si>
  <si>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</si>
  <si>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</si>
  <si>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</si>
  <si>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</si>
  <si>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</si>
  <si>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</si>
  <si>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</si>
  <si>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</si>
  <si>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</si>
  <si>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</si>
  <si>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</si>
  <si>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</si>
  <si>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</si>
  <si>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</si>
  <si>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</si>
  <si>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</si>
  <si>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</si>
  <si>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</si>
  <si>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</si>
  <si>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</si>
  <si>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</si>
  <si>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</si>
  <si>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</si>
  <si>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</si>
  <si>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</si>
  <si>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</si>
  <si>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</si>
  <si>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</si>
  <si>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</si>
  <si>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</si>
  <si>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</si>
  <si>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</si>
  <si>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</si>
  <si>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</si>
  <si>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</si>
  <si>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</si>
  <si>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</si>
  <si>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</si>
  <si>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</si>
  <si>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</si>
  <si>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</si>
  <si>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</si>
  <si>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</si>
  <si>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</si>
  <si>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</si>
  <si>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</si>
  <si>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</si>
  <si>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</si>
  <si>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</si>
  <si>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</si>
  <si>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</si>
  <si>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</si>
  <si>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</si>
  <si>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</si>
  <si>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</si>
  <si>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</si>
  <si>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</si>
  <si>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</si>
  <si>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</si>
  <si>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</si>
  <si>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</si>
  <si>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</si>
  <si>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</si>
  <si>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</si>
  <si>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</si>
  <si>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</si>
  <si>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</si>
  <si>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</si>
  <si>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</si>
  <si>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</si>
  <si>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</si>
  <si>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</si>
  <si>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</si>
  <si>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</si>
  <si>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</si>
  <si>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</si>
  <si>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</si>
  <si>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</si>
  <si>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</si>
  <si>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</si>
  <si>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</si>
  <si>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</si>
  <si>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</si>
  <si>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</si>
  <si>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</si>
  <si>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</si>
  <si>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</si>
  <si>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</si>
  <si>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</si>
  <si>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</si>
  <si>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</si>
  <si>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</si>
  <si>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</si>
  <si>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</si>
  <si>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</si>
  <si>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</si>
  <si>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</si>
  <si>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</si>
  <si>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</si>
  <si>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</si>
  <si>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</si>
  <si>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</si>
  <si>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</si>
  <si>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</si>
  <si>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</si>
  <si>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</si>
  <si>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</si>
  <si>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</si>
  <si>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</si>
  <si>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</si>
  <si>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</si>
  <si>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</si>
  <si>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</si>
  <si>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</si>
  <si>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</si>
  <si>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</si>
  <si>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</si>
  <si>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</si>
  <si>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</si>
  <si>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</si>
  <si>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</si>
  <si>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</si>
  <si>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</si>
  <si>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</si>
  <si>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</si>
  <si>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</si>
  <si>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</si>
  <si>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</si>
  <si>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</si>
  <si>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</si>
  <si>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</si>
  <si>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</si>
  <si>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</si>
  <si>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</si>
  <si>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</si>
  <si>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</si>
  <si>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</si>
  <si>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</si>
  <si>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</si>
  <si>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</si>
  <si>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</si>
  <si>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</si>
  <si>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</si>
  <si>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</si>
  <si>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</si>
  <si>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</si>
  <si>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</si>
  <si>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</si>
  <si>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</si>
  <si>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</si>
  <si>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</si>
  <si>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</si>
  <si>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</si>
  <si>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</si>
  <si>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</si>
  <si>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</si>
  <si>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</si>
  <si>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</si>
  <si>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</si>
  <si>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</si>
  <si>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</si>
  <si>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</si>
  <si>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</si>
  <si>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</si>
  <si>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</si>
  <si>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</si>
  <si>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</si>
  <si>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</si>
  <si>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</si>
  <si>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</si>
  <si>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</si>
  <si>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</si>
  <si>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</si>
  <si>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</si>
  <si>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</si>
  <si>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</si>
  <si>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</si>
  <si>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</si>
  <si>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</si>
  <si>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</si>
  <si>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</si>
  <si>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</si>
  <si>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</si>
  <si>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</si>
  <si>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</si>
  <si>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</si>
  <si>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</si>
  <si>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</si>
  <si>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</si>
  <si>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</si>
  <si>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</si>
  <si>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</si>
  <si>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</si>
  <si>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</si>
  <si>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</si>
  <si>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</si>
  <si>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</si>
  <si>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</si>
  <si>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</si>
  <si>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</si>
  <si>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</si>
  <si>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</si>
  <si>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</si>
  <si>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</si>
  <si>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</si>
  <si>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</si>
  <si>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</si>
  <si>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</si>
  <si>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</si>
  <si>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</si>
  <si>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</si>
  <si>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</si>
  <si>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</si>
  <si>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</si>
  <si>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</si>
  <si>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</si>
  <si>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</si>
  <si>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</si>
  <si>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</si>
  <si>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</si>
  <si>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</si>
  <si>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</si>
  <si>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</si>
  <si>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</si>
  <si>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</si>
  <si>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</si>
  <si>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</si>
  <si>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</si>
  <si>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</si>
  <si>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</si>
  <si>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</si>
  <si>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</si>
  <si>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</si>
  <si>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</si>
  <si>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</si>
  <si>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</si>
  <si>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</si>
  <si>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</si>
  <si>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</si>
  <si>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</si>
  <si>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</si>
  <si>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</si>
  <si>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</si>
  <si>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</si>
  <si>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</si>
  <si>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</si>
  <si>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</si>
  <si>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</si>
  <si>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</si>
  <si>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</si>
  <si>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</si>
  <si>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</si>
  <si>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</si>
  <si>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</si>
  <si>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</si>
  <si>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</si>
  <si>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</si>
  <si>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</si>
  <si>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</si>
  <si>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</si>
  <si>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</si>
  <si>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</si>
  <si>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</si>
  <si>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</si>
  <si>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</si>
  <si>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</si>
  <si>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</si>
  <si>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</si>
  <si>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</si>
  <si>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</si>
  <si>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</si>
  <si>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</si>
  <si>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</si>
  <si>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</si>
  <si>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</si>
  <si>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</si>
  <si>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</si>
  <si>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</si>
  <si>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</si>
  <si>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</si>
  <si>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</si>
  <si>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</si>
  <si>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</si>
  <si>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</si>
  <si>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</si>
  <si>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</si>
  <si>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</si>
  <si>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</si>
  <si>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</si>
  <si>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</si>
  <si>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</si>
  <si>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</si>
  <si>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</si>
  <si>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</si>
  <si>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</si>
  <si>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</si>
  <si>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</si>
  <si>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</si>
  <si>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</si>
  <si>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</si>
  <si>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</si>
  <si>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</si>
  <si>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</si>
  <si>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</si>
  <si>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</si>
  <si>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</si>
  <si>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</si>
  <si>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</si>
  <si>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</si>
  <si>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</si>
  <si>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</si>
  <si>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</si>
  <si>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</si>
  <si>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</si>
  <si>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</si>
  <si>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</si>
  <si>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</si>
  <si>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</si>
  <si>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</si>
  <si>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</si>
  <si>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</si>
  <si>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</si>
  <si>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</si>
  <si>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</si>
  <si>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</si>
  <si>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</si>
  <si>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</si>
  <si>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</si>
  <si>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</si>
  <si>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</si>
  <si>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</si>
  <si>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</si>
  <si>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</si>
  <si>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</si>
  <si>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</si>
  <si>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</si>
  <si>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</si>
  <si>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</si>
  <si>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</si>
  <si>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</si>
  <si>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</si>
  <si>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</si>
  <si>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</si>
  <si>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</si>
  <si>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</si>
  <si>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</si>
  <si>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</si>
  <si>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</si>
  <si>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</si>
  <si>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</si>
  <si>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</si>
  <si>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</si>
  <si>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</si>
  <si>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</si>
  <si>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</si>
  <si>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</si>
  <si>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</si>
  <si>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</si>
  <si>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</si>
  <si>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</si>
  <si>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</si>
  <si>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</si>
  <si>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</si>
  <si>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</si>
  <si>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</si>
  <si>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</si>
  <si>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</si>
  <si>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</si>
  <si>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</si>
  <si>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</si>
  <si>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</si>
  <si>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</si>
  <si>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</si>
  <si>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</si>
  <si>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</si>
  <si>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</si>
  <si>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</si>
  <si>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</si>
  <si>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</si>
  <si>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</si>
  <si>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</si>
  <si>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</si>
  <si>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</si>
  <si>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</si>
  <si>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</si>
  <si>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</si>
  <si>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</si>
  <si>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</si>
  <si>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</si>
  <si>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</si>
  <si>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</si>
  <si>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</si>
  <si>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</si>
  <si>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</si>
  <si>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</si>
  <si>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</si>
  <si>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</si>
  <si>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</si>
  <si>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</si>
  <si>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</si>
  <si>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</si>
  <si>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</si>
  <si>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</si>
  <si>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</si>
  <si>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</si>
  <si>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</si>
  <si>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</si>
  <si>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</si>
  <si>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</si>
  <si>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</si>
  <si>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</si>
  <si>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</si>
  <si>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</si>
  <si>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</si>
  <si>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</si>
  <si>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</si>
  <si>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</si>
  <si>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</si>
  <si>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</si>
  <si>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</si>
  <si>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</si>
  <si>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</si>
  <si>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</si>
  <si>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</si>
  <si>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</si>
  <si>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</si>
  <si>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</si>
  <si>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</si>
  <si>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</si>
  <si>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</si>
  <si>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</si>
  <si>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</si>
  <si>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</si>
  <si>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</si>
  <si>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</si>
  <si>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</si>
  <si>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</si>
  <si>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</si>
  <si>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</si>
  <si>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</si>
  <si>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</si>
  <si>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</si>
  <si>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</si>
  <si>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</si>
  <si>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</si>
  <si>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</si>
  <si>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</si>
  <si>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</si>
  <si>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</si>
  <si>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</si>
  <si>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</si>
  <si>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</si>
  <si>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</si>
  <si>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</si>
  <si>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</si>
  <si>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</si>
  <si>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</si>
  <si>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</si>
  <si>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</si>
  <si>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</si>
  <si>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</si>
  <si>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</si>
  <si>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</si>
  <si>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</si>
  <si>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</si>
  <si>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</si>
  <si>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</si>
  <si>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</si>
  <si>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</si>
  <si>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</si>
  <si>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</si>
  <si>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</si>
  <si>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</si>
  <si>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</si>
  <si>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</si>
  <si>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</si>
  <si>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</si>
  <si>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</si>
  <si>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</si>
  <si>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</si>
  <si>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</si>
  <si>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</si>
  <si>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</si>
  <si>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</si>
  <si>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</si>
  <si>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</si>
  <si>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</si>
  <si>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</si>
  <si>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</si>
  <si>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</si>
  <si>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</si>
  <si>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</si>
  <si>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</si>
  <si>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</si>
  <si>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</si>
  <si>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</si>
  <si>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</si>
  <si>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</si>
  <si>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</si>
  <si>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</si>
  <si>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</si>
  <si>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</si>
  <si>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</si>
  <si>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</si>
  <si>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</si>
  <si>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</si>
  <si>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</si>
  <si>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</si>
  <si>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</si>
  <si>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</si>
  <si>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</si>
  <si>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</si>
  <si>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</si>
  <si>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</si>
  <si>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</si>
  <si>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</si>
  <si>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</si>
  <si>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</si>
  <si>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</si>
  <si>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</si>
  <si>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</si>
  <si>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</si>
  <si>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</si>
  <si>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</si>
  <si>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</si>
  <si>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</si>
  <si>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</si>
  <si>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</si>
  <si>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</si>
  <si>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</si>
  <si>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</si>
  <si>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</si>
  <si>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</si>
  <si>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</si>
  <si>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</si>
  <si>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</si>
  <si>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</si>
  <si>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</si>
  <si>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</si>
  <si>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</si>
  <si>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</si>
  <si>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</si>
  <si>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</si>
  <si>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</si>
  <si>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</si>
  <si>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</si>
  <si>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</si>
  <si>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</si>
  <si>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</si>
  <si>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</si>
  <si>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</si>
  <si>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</si>
  <si>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</si>
  <si>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</si>
  <si>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</si>
  <si>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</si>
  <si>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</si>
  <si>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</si>
  <si>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</si>
  <si>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</si>
  <si>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</si>
  <si>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</si>
  <si>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</si>
  <si>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</si>
  <si>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</si>
  <si>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</si>
  <si>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</si>
  <si>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</si>
  <si>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</si>
  <si>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</si>
  <si>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</si>
  <si>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</si>
  <si>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</si>
  <si>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</si>
  <si>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</si>
  <si>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</si>
  <si>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</si>
  <si>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</si>
  <si>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</si>
  <si>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</si>
  <si>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</si>
  <si>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</si>
  <si>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</si>
  <si>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</si>
  <si>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</si>
  <si>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</si>
  <si>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</si>
  <si>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</si>
  <si>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</si>
  <si>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</si>
  <si>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</si>
  <si>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</si>
  <si>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</si>
  <si>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</si>
  <si>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</si>
  <si>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</si>
  <si>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</si>
  <si>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</si>
  <si>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</si>
  <si>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</si>
  <si>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</si>
  <si>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</si>
  <si>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</si>
  <si>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</si>
  <si>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</si>
  <si>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</si>
  <si>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</si>
  <si>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</si>
  <si>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</si>
  <si>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</si>
  <si>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</si>
  <si>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</si>
  <si>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</si>
  <si>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</si>
  <si>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</si>
  <si>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</si>
  <si>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</si>
  <si>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</si>
  <si>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</si>
  <si>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</si>
  <si>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</si>
  <si>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</si>
  <si>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</si>
  <si>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</si>
  <si>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</si>
  <si>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</si>
  <si>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</si>
  <si>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</si>
  <si>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</si>
  <si>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</si>
  <si>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</si>
  <si>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</si>
  <si>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</si>
  <si>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</si>
  <si>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</si>
  <si>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</si>
  <si>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</si>
  <si>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</si>
  <si>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</si>
  <si>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</si>
  <si>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</si>
  <si>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</si>
  <si>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</si>
  <si>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</si>
  <si>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</si>
  <si>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</si>
  <si>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</si>
  <si>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</si>
  <si>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</si>
  <si>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</si>
  <si>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</si>
  <si>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</si>
  <si>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</si>
  <si>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</si>
  <si>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</si>
  <si>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</si>
  <si>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</si>
  <si>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</si>
  <si>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</si>
  <si>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</si>
  <si>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</si>
  <si>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</si>
  <si>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</si>
  <si>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</si>
  <si>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</si>
  <si>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</si>
  <si>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</si>
  <si>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</si>
  <si>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</si>
  <si>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</si>
  <si>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</si>
  <si>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</si>
  <si>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</si>
  <si>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</si>
  <si>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</si>
  <si>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</si>
  <si>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</si>
  <si>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</si>
  <si>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</si>
  <si>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</si>
  <si>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</si>
  <si>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</si>
  <si>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</si>
  <si>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</si>
  <si>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</si>
  <si>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</si>
  <si>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</si>
  <si>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</si>
  <si>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</si>
  <si>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</si>
  <si>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</si>
  <si>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</si>
  <si>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</si>
  <si>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</si>
  <si>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</si>
  <si>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</si>
  <si>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</si>
  <si>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</si>
  <si>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</si>
  <si>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</si>
  <si>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</si>
  <si>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</si>
  <si>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</si>
  <si>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</si>
  <si>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</si>
  <si>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</si>
  <si>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</si>
  <si>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</si>
  <si>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</si>
  <si>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</si>
  <si>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</si>
  <si>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</si>
  <si>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</si>
  <si>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</si>
  <si>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</si>
  <si>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</si>
  <si>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</si>
  <si>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</si>
  <si>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</si>
  <si>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</si>
  <si>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</si>
  <si>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</si>
  <si>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</si>
  <si>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</si>
  <si>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</si>
  <si>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</si>
  <si>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</si>
  <si>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</si>
  <si>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</si>
  <si>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</si>
  <si>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</si>
  <si>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</si>
  <si>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</si>
  <si>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</si>
  <si>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</si>
  <si>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</si>
  <si>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</si>
  <si>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</si>
  <si>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</si>
  <si>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</si>
  <si>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</si>
  <si>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</si>
  <si>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</si>
  <si>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</si>
  <si>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</si>
  <si>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</si>
  <si>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</si>
  <si>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</si>
  <si>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</si>
  <si>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</si>
  <si>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</si>
  <si>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</si>
  <si>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</si>
  <si>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</si>
  <si>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</si>
  <si>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</si>
  <si>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</si>
  <si>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</si>
  <si>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</si>
  <si>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</si>
  <si>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</si>
  <si>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</si>
  <si>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</si>
  <si>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</si>
  <si>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</si>
  <si>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</si>
  <si>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</si>
  <si>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</si>
  <si>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</si>
  <si>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</si>
  <si>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</si>
  <si>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</si>
  <si>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</si>
  <si>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</si>
  <si>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</si>
  <si>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</si>
  <si>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</si>
  <si>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</si>
  <si>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</si>
  <si>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</si>
  <si>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</si>
  <si>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</si>
  <si>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</si>
  <si>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</si>
  <si>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</si>
  <si>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</si>
  <si>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</si>
  <si>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</si>
  <si>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</si>
  <si>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</si>
  <si>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</si>
  <si>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</si>
  <si>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</si>
  <si>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</si>
  <si>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</si>
  <si>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</si>
  <si>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</si>
  <si>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</si>
  <si>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</si>
  <si>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</si>
  <si>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</si>
  <si>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</si>
  <si>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</si>
  <si>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</si>
  <si>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</si>
  <si>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</si>
  <si>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</si>
  <si>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</si>
  <si>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</si>
  <si>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</si>
  <si>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</si>
  <si>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</si>
  <si>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</si>
  <si>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</si>
  <si>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</si>
  <si>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</si>
  <si>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</si>
  <si>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</si>
  <si>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</si>
  <si>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</si>
  <si>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</si>
  <si>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</si>
  <si>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</si>
  <si>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</si>
  <si>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</si>
  <si>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</si>
  <si>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</si>
  <si>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</si>
  <si>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</si>
  <si>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</si>
  <si>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</si>
  <si>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</si>
  <si>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</si>
  <si>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</si>
  <si>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</si>
  <si>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</si>
  <si>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</si>
  <si>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</si>
  <si>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</si>
  <si>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</si>
  <si>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</si>
  <si>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</si>
  <si>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</si>
  <si>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</si>
  <si>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</si>
  <si>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</si>
  <si>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</si>
  <si>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</si>
  <si>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</si>
  <si>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</si>
  <si>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</si>
  <si>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</si>
  <si>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</si>
  <si>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</si>
  <si>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</si>
  <si>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</si>
  <si>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</si>
  <si>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</si>
  <si>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</si>
  <si>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</si>
  <si>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</si>
  <si>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</si>
  <si>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</si>
  <si>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</si>
  <si>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</si>
  <si>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</si>
  <si>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</si>
  <si>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</si>
  <si>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</si>
  <si>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</si>
  <si>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</si>
  <si>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</si>
  <si>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</si>
  <si>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</si>
  <si>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</si>
  <si>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</si>
  <si>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</si>
  <si>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</si>
  <si>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</si>
  <si>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</si>
  <si>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</si>
  <si>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</si>
  <si>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</si>
  <si>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</si>
  <si>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</si>
  <si>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</si>
  <si>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</si>
  <si>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</si>
  <si>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</si>
  <si>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</si>
  <si>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</si>
  <si>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</si>
  <si>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</si>
  <si>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</si>
  <si>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</si>
  <si>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</si>
  <si>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</si>
  <si>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</si>
  <si>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</si>
  <si>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</si>
  <si>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</si>
  <si>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</si>
  <si>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</si>
  <si>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</si>
  <si>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</si>
  <si>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</si>
  <si>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</si>
  <si>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</si>
  <si>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</si>
  <si>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</si>
  <si>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</si>
  <si>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</si>
  <si>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</si>
  <si>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</si>
  <si>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</si>
  <si>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</si>
  <si>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</si>
  <si>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</si>
  <si>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</si>
  <si>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</si>
  <si>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</si>
  <si>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</si>
  <si>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</si>
  <si>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</si>
  <si>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</si>
  <si>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</si>
  <si>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</si>
  <si>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</si>
  <si>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</si>
  <si>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</si>
  <si>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</si>
  <si>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</si>
  <si>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</si>
  <si>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</si>
  <si>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</si>
  <si>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</si>
  <si>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</si>
  <si>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</si>
  <si>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</si>
  <si>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</si>
  <si>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</si>
  <si>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</si>
  <si>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</si>
  <si>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</si>
  <si>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</si>
  <si>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</si>
  <si>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</si>
  <si>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</si>
  <si>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</si>
  <si>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</si>
  <si>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</si>
  <si>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</si>
  <si>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</si>
  <si>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</si>
  <si>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</si>
  <si>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</si>
  <si>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</si>
  <si>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</si>
  <si>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</si>
  <si>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</si>
  <si>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</si>
  <si>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</si>
  <si>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</si>
  <si>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</si>
  <si>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</si>
  <si>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</si>
  <si>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</si>
  <si>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</si>
  <si>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</si>
  <si>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</si>
  <si>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</si>
  <si>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</si>
  <si>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</si>
  <si>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</si>
  <si>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</si>
  <si>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</si>
  <si>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</si>
  <si>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</si>
  <si>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</si>
  <si>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</si>
  <si>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</si>
  <si>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</si>
  <si>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</si>
  <si>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</si>
  <si>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</si>
  <si>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</si>
  <si>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</si>
  <si>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</si>
  <si>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</si>
  <si>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</si>
  <si>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</si>
  <si>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</si>
  <si>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</si>
  <si>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</si>
  <si>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</si>
  <si>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</si>
  <si>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</si>
  <si>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</si>
  <si>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</si>
  <si>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</si>
  <si>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</si>
  <si>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</si>
  <si>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</si>
  <si>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</si>
  <si>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</si>
  <si>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</si>
  <si>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</si>
  <si>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</si>
  <si>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</si>
  <si>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</si>
  <si>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</si>
  <si>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</si>
  <si>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</si>
  <si>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</si>
  <si>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</si>
  <si>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</si>
  <si>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</si>
  <si>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</si>
  <si>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</si>
  <si>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</si>
  <si>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</si>
  <si>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</si>
  <si>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</si>
  <si>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</si>
  <si>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</si>
  <si>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</si>
  <si>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</si>
  <si>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</si>
  <si>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</si>
  <si>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</si>
  <si>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</si>
  <si>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</si>
  <si>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</si>
  <si>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</si>
  <si>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</si>
  <si>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</si>
  <si>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</si>
  <si>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</si>
  <si>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</si>
  <si>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</si>
  <si>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</si>
  <si>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</si>
  <si>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</si>
  <si>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</si>
  <si>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</si>
  <si>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</si>
  <si>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</si>
  <si>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</si>
  <si>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</si>
  <si>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</si>
  <si>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</si>
  <si>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</si>
  <si>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</si>
  <si>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</si>
  <si>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</si>
  <si>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</si>
  <si>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</si>
  <si>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</si>
  <si>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</si>
  <si>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</si>
  <si>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</si>
  <si>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</si>
  <si>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</si>
  <si>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</si>
  <si>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</si>
  <si>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</si>
  <si>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</si>
  <si>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</si>
  <si>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</si>
  <si>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</si>
  <si>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</si>
  <si>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</si>
  <si>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</si>
  <si>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</si>
  <si>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</si>
  <si>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</si>
  <si>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</si>
  <si>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</si>
  <si>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</si>
  <si>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</si>
  <si>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</si>
  <si>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</si>
  <si>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</si>
  <si>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</si>
  <si>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</si>
  <si>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</si>
  <si>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</si>
  <si>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</si>
  <si>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</si>
  <si>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</si>
  <si>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</si>
  <si>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</si>
  <si>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</si>
  <si>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</si>
  <si>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</si>
  <si>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</si>
  <si>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</si>
  <si>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</si>
  <si>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</si>
  <si>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</si>
  <si>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</si>
  <si>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</si>
  <si>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</si>
  <si>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</si>
  <si>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</si>
  <si>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</si>
  <si>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</si>
  <si>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</si>
  <si>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</si>
  <si>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</si>
  <si>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</si>
  <si>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</si>
  <si>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</si>
  <si>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</si>
  <si>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</si>
  <si>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</si>
  <si>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</si>
  <si>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</si>
  <si>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</si>
  <si>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</si>
  <si>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</si>
  <si>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</si>
  <si>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</si>
  <si>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</si>
  <si>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</si>
  <si>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</si>
  <si>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</si>
  <si>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</si>
  <si>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</si>
  <si>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</si>
  <si>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</si>
  <si>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</si>
  <si>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</si>
  <si>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</si>
  <si>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</si>
  <si>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</si>
  <si>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</si>
  <si>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</si>
  <si>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</si>
  <si>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</si>
  <si>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</si>
  <si>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</si>
  <si>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</si>
  <si>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</si>
  <si>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</si>
  <si>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</si>
  <si>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</si>
  <si>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</si>
  <si>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</si>
  <si>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</si>
  <si>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</si>
  <si>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</si>
  <si>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</si>
  <si>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</si>
  <si>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</si>
  <si>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</si>
  <si>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</si>
  <si>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</si>
  <si>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</si>
  <si>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</si>
  <si>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</si>
  <si>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</si>
  <si>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</si>
  <si>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</si>
  <si>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</si>
  <si>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</si>
  <si>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</si>
  <si>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</si>
  <si>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</si>
  <si>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</si>
  <si>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</si>
  <si>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</si>
  <si>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</si>
  <si>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</si>
  <si>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</si>
  <si>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</si>
  <si>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</si>
  <si>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</si>
  <si>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</si>
  <si>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</si>
  <si>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</si>
  <si>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</si>
  <si>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</si>
  <si>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</si>
  <si>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</si>
  <si>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</si>
  <si>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</si>
  <si>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</si>
  <si>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</si>
  <si>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</si>
  <si>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</si>
  <si>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</si>
  <si>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</si>
  <si>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</si>
  <si>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</si>
  <si>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</si>
  <si>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</si>
  <si>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</si>
  <si>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</si>
  <si>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</si>
  <si>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</si>
  <si>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</si>
  <si>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</si>
  <si>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</si>
  <si>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</si>
  <si>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</si>
  <si>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</si>
  <si>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</si>
  <si>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</si>
  <si>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</si>
  <si>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</si>
  <si>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</si>
  <si>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</si>
  <si>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</si>
  <si>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</si>
  <si>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</si>
  <si>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</si>
  <si>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</si>
  <si>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</si>
  <si>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</si>
  <si>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</si>
  <si>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</si>
  <si>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</si>
  <si>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</si>
  <si>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</si>
  <si>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</si>
  <si>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</si>
  <si>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</si>
  <si>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</si>
  <si>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</si>
  <si>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</si>
  <si>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</si>
  <si>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</si>
  <si>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</si>
  <si>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</si>
  <si>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</si>
  <si>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</si>
  <si>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</si>
  <si>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</si>
  <si>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</si>
  <si>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</si>
  <si>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</si>
  <si>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</si>
  <si>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</si>
  <si>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</si>
  <si>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</si>
  <si>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</si>
  <si>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</si>
  <si>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</si>
  <si>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</si>
  <si>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</si>
  <si>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</si>
  <si>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</si>
  <si>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</si>
  <si>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</si>
  <si>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</si>
  <si>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</si>
  <si>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</si>
  <si>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</si>
  <si>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</si>
  <si>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</si>
  <si>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</si>
  <si>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</si>
  <si>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</si>
  <si>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</si>
  <si>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</si>
  <si>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</si>
  <si>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</si>
  <si>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</si>
  <si>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</si>
  <si>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</si>
  <si>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</si>
  <si>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</si>
  <si>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</si>
  <si>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</si>
  <si>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</si>
  <si>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</si>
  <si>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</si>
  <si>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</si>
  <si>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</si>
  <si>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</si>
  <si>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</si>
  <si>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</si>
  <si>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</si>
  <si>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</si>
  <si>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</si>
  <si>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</si>
  <si>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</si>
  <si>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</si>
  <si>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</si>
  <si>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</si>
  <si>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</si>
  <si>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</si>
  <si>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</si>
  <si>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</si>
  <si>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</si>
  <si>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</si>
  <si>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</si>
  <si>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</si>
  <si>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</si>
  <si>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</si>
  <si>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</si>
  <si>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</si>
  <si>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</si>
  <si>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</si>
  <si>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</si>
  <si>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</si>
  <si>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</si>
  <si>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</si>
  <si>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</si>
  <si>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</si>
  <si>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</si>
  <si>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</si>
  <si>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</si>
  <si>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</si>
  <si>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</si>
  <si>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</si>
  <si>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</si>
  <si>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</si>
  <si>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</si>
  <si>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</si>
  <si>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</si>
  <si>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</si>
  <si>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</si>
  <si>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</si>
  <si>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</si>
  <si>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</si>
  <si>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</si>
  <si>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</si>
  <si>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</si>
  <si>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</si>
  <si>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</si>
  <si>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</si>
  <si>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</si>
  <si>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</si>
  <si>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</si>
  <si>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</si>
  <si>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</si>
  <si>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</si>
  <si>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</si>
  <si>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</si>
  <si>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</si>
  <si>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</si>
  <si>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</si>
  <si>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</si>
  <si>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</si>
  <si>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</si>
  <si>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</si>
  <si>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</si>
  <si>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</si>
  <si>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</si>
  <si>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</si>
  <si>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</si>
  <si>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</si>
  <si>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</si>
  <si>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</si>
  <si>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</si>
  <si>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</si>
  <si>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</si>
  <si>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</si>
  <si>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</si>
  <si>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</si>
  <si>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</si>
  <si>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</si>
  <si>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</si>
  <si>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</si>
  <si>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</si>
  <si>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</si>
  <si>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</si>
  <si>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</si>
  <si>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</si>
  <si>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</si>
  <si>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</si>
  <si>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</si>
  <si>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</si>
  <si>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</si>
  <si>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</si>
  <si>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</si>
  <si>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</si>
  <si>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</si>
  <si>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</si>
  <si>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</si>
  <si>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</si>
  <si>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</si>
  <si>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</si>
  <si>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</si>
  <si>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</si>
  <si>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</si>
  <si>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</si>
  <si>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</si>
  <si>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</si>
  <si>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</si>
  <si>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</si>
  <si>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</si>
  <si>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</si>
  <si>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</si>
  <si>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</si>
  <si>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</si>
  <si>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</si>
  <si>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</si>
  <si>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</si>
  <si>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</si>
  <si>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</si>
  <si>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</si>
  <si>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</si>
  <si>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</si>
  <si>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</si>
  <si>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</si>
  <si>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</si>
  <si>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</si>
  <si>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</si>
  <si>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</si>
  <si>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</si>
  <si>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</si>
  <si>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</si>
  <si>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</si>
  <si>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</si>
  <si>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</si>
  <si>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</si>
  <si>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</si>
  <si>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</si>
  <si>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</si>
  <si>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</si>
  <si>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</si>
  <si>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</si>
  <si>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</si>
  <si>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</si>
  <si>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</si>
  <si>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</si>
  <si>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</si>
  <si>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</si>
  <si>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</si>
  <si>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</si>
  <si>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</si>
  <si>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</si>
  <si>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</si>
  <si>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</si>
  <si>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</si>
  <si>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</si>
  <si>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</si>
  <si>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</si>
  <si>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</si>
  <si>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</si>
  <si>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</si>
  <si>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</si>
  <si>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</si>
  <si>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</si>
  <si>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</si>
  <si>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</si>
  <si>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</si>
  <si>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</si>
  <si>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</si>
  <si>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</si>
  <si>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</si>
  <si>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</si>
  <si>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</si>
  <si>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</si>
  <si>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</si>
  <si>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</si>
  <si>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</si>
  <si>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</si>
  <si>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</si>
  <si>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</si>
  <si>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</si>
  <si>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</si>
  <si>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</si>
  <si>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</si>
  <si>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</si>
  <si>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</si>
  <si>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</si>
  <si>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</si>
  <si>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</si>
  <si>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</si>
  <si>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</si>
  <si>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</si>
  <si>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</si>
  <si>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</si>
  <si>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</si>
  <si>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</si>
  <si>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</si>
  <si>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</si>
  <si>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</si>
  <si>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</si>
  <si>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</si>
  <si>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</si>
  <si>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</si>
  <si>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</si>
  <si>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</si>
  <si>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</si>
  <si>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</si>
  <si>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</si>
  <si>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</si>
  <si>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</si>
  <si>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</si>
  <si>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</si>
  <si>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</si>
  <si>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</si>
  <si>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</si>
  <si>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</si>
  <si>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</si>
  <si>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</si>
  <si>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</si>
  <si>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</si>
  <si>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</si>
  <si>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</si>
  <si>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</si>
  <si>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</si>
  <si>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</si>
  <si>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</si>
  <si>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</si>
  <si>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</si>
  <si>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</si>
  <si>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</si>
  <si>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</si>
  <si>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</si>
  <si>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</si>
  <si>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</si>
  <si>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</si>
  <si>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</si>
  <si>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</si>
  <si>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</si>
  <si>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</si>
  <si>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</si>
  <si>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</si>
  <si>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</si>
  <si>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</si>
  <si>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</si>
  <si>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</si>
  <si>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</si>
  <si>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</si>
  <si>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</si>
  <si>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</si>
  <si>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</si>
  <si>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</si>
  <si>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</si>
  <si>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</si>
  <si>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</si>
  <si>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</si>
  <si>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</si>
  <si>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</si>
  <si>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</si>
  <si>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</si>
  <si>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</si>
  <si>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</si>
  <si>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</si>
  <si>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</si>
  <si>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</si>
  <si>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</si>
  <si>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</si>
  <si>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</si>
  <si>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</si>
  <si>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</si>
  <si>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</si>
  <si>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</si>
  <si>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</si>
  <si>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</si>
  <si>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</si>
  <si>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</si>
  <si>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</si>
  <si>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</si>
  <si>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</si>
  <si>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</si>
  <si>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</si>
  <si>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</si>
  <si>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</si>
  <si>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</si>
  <si>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</si>
  <si>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</si>
  <si>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</si>
  <si>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</si>
  <si>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</si>
  <si>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</si>
  <si>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</si>
  <si>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</si>
  <si>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</si>
  <si>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</si>
  <si>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</si>
  <si>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</si>
  <si>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</si>
  <si>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</si>
  <si>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</si>
  <si>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</si>
  <si>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</si>
  <si>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</si>
  <si>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</si>
  <si>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</si>
  <si>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</si>
  <si>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</si>
  <si>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</si>
  <si>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</si>
  <si>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</si>
  <si>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</si>
  <si>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</si>
  <si>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</si>
  <si>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</si>
  <si>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</si>
  <si>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</si>
  <si>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</si>
  <si>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</si>
  <si>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</si>
  <si>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</si>
  <si>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</si>
  <si>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</si>
  <si>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</si>
  <si>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</si>
  <si>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</si>
  <si>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</si>
  <si>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</si>
  <si>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</si>
  <si>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</si>
  <si>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</si>
  <si>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</si>
  <si>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</si>
  <si>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</si>
  <si>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</si>
  <si>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</si>
  <si>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</si>
  <si>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</si>
  <si>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</si>
  <si>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</si>
  <si>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</si>
  <si>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</si>
  <si>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</si>
  <si>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</si>
  <si>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</si>
  <si>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</si>
  <si>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</si>
  <si>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</si>
  <si>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</si>
  <si>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</si>
  <si>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</si>
  <si>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</si>
  <si>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</si>
  <si>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</si>
  <si>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</si>
  <si>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</si>
  <si>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</si>
  <si>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</si>
  <si>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</si>
  <si>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</si>
  <si>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</si>
  <si>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</si>
  <si>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</si>
  <si>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</si>
  <si>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</si>
  <si>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</si>
  <si>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</si>
  <si>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</si>
  <si>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</si>
  <si>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</si>
  <si>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</si>
  <si>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</si>
  <si>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</si>
  <si>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</si>
  <si>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</si>
  <si>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</si>
  <si>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</si>
  <si>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</si>
  <si>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</si>
  <si>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</si>
  <si>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</si>
  <si>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</si>
  <si>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</si>
  <si>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</si>
  <si>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</si>
  <si>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</si>
  <si>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</si>
  <si>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</si>
  <si>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</si>
  <si>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</si>
  <si>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</si>
  <si>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</si>
  <si>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</si>
  <si>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</si>
  <si>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</si>
  <si>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</si>
  <si>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</si>
  <si>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</si>
  <si>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</si>
  <si>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</si>
  <si>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</si>
  <si>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</si>
  <si>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</si>
  <si>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</si>
  <si>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</si>
  <si>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</si>
  <si>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</si>
  <si>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</si>
  <si>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</si>
  <si>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</si>
  <si>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</si>
  <si>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</si>
  <si>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</si>
  <si>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</si>
  <si>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</si>
  <si>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</si>
  <si>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</si>
  <si>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</si>
  <si>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</si>
  <si>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</si>
  <si>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</si>
  <si>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</si>
  <si>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</si>
  <si>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</si>
  <si>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</si>
  <si>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</si>
  <si>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</si>
  <si>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</si>
  <si>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</si>
  <si>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</si>
  <si>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</si>
  <si>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</si>
  <si>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</si>
  <si>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</si>
  <si>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</si>
  <si>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</si>
  <si>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</si>
  <si>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</si>
  <si>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</si>
  <si>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</si>
  <si>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</si>
  <si>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</si>
  <si>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</si>
  <si>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</si>
  <si>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</si>
  <si>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</si>
  <si>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</si>
  <si>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</si>
  <si>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</si>
  <si>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</si>
  <si>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</si>
  <si>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</si>
  <si>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</si>
  <si>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</si>
  <si>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</si>
  <si>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</si>
  <si>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</si>
  <si>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</si>
  <si>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</si>
  <si>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</si>
  <si>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</si>
  <si>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</si>
  <si>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</si>
  <si>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</si>
  <si>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</si>
  <si>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</si>
  <si>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</si>
  <si>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</si>
  <si>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</si>
  <si>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</si>
  <si>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</si>
  <si>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</si>
  <si>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</si>
  <si>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</si>
  <si>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</si>
  <si>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</si>
  <si>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</si>
  <si>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</si>
  <si>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</si>
  <si>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</si>
  <si>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</si>
  <si>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</si>
  <si>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</si>
  <si>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</si>
  <si>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</si>
  <si>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</si>
  <si>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</si>
  <si>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</si>
  <si>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</si>
  <si>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</si>
  <si>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</si>
  <si>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</si>
  <si>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</si>
  <si>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</si>
  <si>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</si>
  <si>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</si>
  <si>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</si>
  <si>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</si>
  <si>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</si>
  <si>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</si>
  <si>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</si>
  <si>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</si>
  <si>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</si>
  <si>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</si>
  <si>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</si>
  <si>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</si>
  <si>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</si>
  <si>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</si>
  <si>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</si>
  <si>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</si>
  <si>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</si>
  <si>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</si>
  <si>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</si>
  <si>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</si>
  <si>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</si>
  <si>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</si>
  <si>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</si>
  <si>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</si>
  <si>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</si>
  <si>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</si>
  <si>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</si>
  <si>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</si>
  <si>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</si>
  <si>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</si>
  <si>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</si>
  <si>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</si>
  <si>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</si>
  <si>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</si>
  <si>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</si>
  <si>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</si>
  <si>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</si>
  <si>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</si>
  <si>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</si>
  <si>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</si>
  <si>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</si>
  <si>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</si>
  <si>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</si>
  <si>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</si>
  <si>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</si>
  <si>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</si>
  <si>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</si>
  <si>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</si>
  <si>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</si>
  <si>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</si>
  <si>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</si>
  <si>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</si>
  <si>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</si>
  <si>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</si>
  <si>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</si>
  <si>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</si>
  <si>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</si>
  <si>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</si>
  <si>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</si>
  <si>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</si>
  <si>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</si>
  <si>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</si>
  <si>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</si>
  <si>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</si>
  <si>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</si>
  <si>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</si>
  <si>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</si>
  <si>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</si>
  <si>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</si>
  <si>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</si>
  <si>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</si>
  <si>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</si>
  <si>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</si>
  <si>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</si>
  <si>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</si>
  <si>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</si>
  <si>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</si>
  <si>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</si>
  <si>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</si>
  <si>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</si>
  <si>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</si>
  <si>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</si>
  <si>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</si>
  <si>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</si>
  <si>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</si>
  <si>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</si>
  <si>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</si>
  <si>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</si>
  <si>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</si>
  <si>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</si>
  <si>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</si>
  <si>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</si>
  <si>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</si>
  <si>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</si>
  <si>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</si>
  <si>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</si>
  <si>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</si>
  <si>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</si>
  <si>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</si>
  <si>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</si>
  <si>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</si>
  <si>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</si>
  <si>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</si>
  <si>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</si>
  <si>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</si>
  <si>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</si>
  <si>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</si>
  <si>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</si>
  <si>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</si>
  <si>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</si>
  <si>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</si>
  <si>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</si>
  <si>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</si>
  <si>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</si>
  <si>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</si>
  <si>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</si>
  <si>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</si>
  <si>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</si>
  <si>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</si>
  <si>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</si>
  <si>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</si>
  <si>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</si>
  <si>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</si>
  <si>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</si>
  <si>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</si>
  <si>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</si>
  <si>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</si>
  <si>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</si>
  <si>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</si>
  <si>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</si>
  <si>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</si>
  <si>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</si>
  <si>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</si>
  <si>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</si>
  <si>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</si>
  <si>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</si>
  <si>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</si>
  <si>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</si>
  <si>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</si>
  <si>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</si>
  <si>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</si>
  <si>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</si>
  <si>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</si>
  <si>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</si>
  <si>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</si>
  <si>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</si>
  <si>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</si>
  <si>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</si>
  <si>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</si>
  <si>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</si>
  <si>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</si>
  <si>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</si>
  <si>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</si>
  <si>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</si>
  <si>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</si>
  <si>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</si>
  <si>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</si>
  <si>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</si>
  <si>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</si>
  <si>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</si>
  <si>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</si>
  <si>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</si>
  <si>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</si>
  <si>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</si>
  <si>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</si>
  <si>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</si>
  <si>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</si>
  <si>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</si>
  <si>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</si>
  <si>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</si>
  <si>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</si>
  <si>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</si>
  <si>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</si>
  <si>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</si>
  <si>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</si>
  <si>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</si>
  <si>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</si>
  <si>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</si>
  <si>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</si>
  <si>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</si>
  <si>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</si>
  <si>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</si>
  <si>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</si>
  <si>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</si>
  <si>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</si>
  <si>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</si>
  <si>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</si>
  <si>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</si>
  <si>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</si>
  <si>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</si>
  <si>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</si>
  <si>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</si>
  <si>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</si>
  <si>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</si>
  <si>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</si>
  <si>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</si>
  <si>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</si>
  <si>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</si>
  <si>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</si>
  <si>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</si>
  <si>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</si>
  <si>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</si>
  <si>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</si>
  <si>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</si>
  <si>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</si>
  <si>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</si>
  <si>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</si>
  <si>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</si>
  <si>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</si>
  <si>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</si>
  <si>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</si>
  <si>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</si>
  <si>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</si>
  <si>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</si>
  <si>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</si>
  <si>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</si>
  <si>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</si>
  <si>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</si>
  <si>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</si>
  <si>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</si>
  <si>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</si>
  <si>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</si>
  <si>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</si>
  <si>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</si>
  <si>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</si>
  <si>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</si>
  <si>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</si>
  <si>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</si>
  <si>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</si>
  <si>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</si>
  <si>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</si>
  <si>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</si>
  <si>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</si>
  <si>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</si>
  <si>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</si>
  <si>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</si>
  <si>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</si>
  <si>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</si>
  <si>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</si>
  <si>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</si>
  <si>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</si>
  <si>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</si>
  <si>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</si>
  <si>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</si>
  <si>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</si>
  <si>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</si>
  <si>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</si>
  <si>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</si>
  <si>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</si>
  <si>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</si>
  <si>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</si>
  <si>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</si>
  <si>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</si>
  <si>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</si>
  <si>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</si>
  <si>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</si>
  <si>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</si>
  <si>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</si>
  <si>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</si>
  <si>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</si>
  <si>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</si>
  <si>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</si>
  <si>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</si>
  <si>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</si>
  <si>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</si>
  <si>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</si>
  <si>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</si>
  <si>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</si>
  <si>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</si>
  <si>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</si>
  <si>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</si>
  <si>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</si>
  <si>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</si>
  <si>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</si>
  <si>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</si>
  <si>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</si>
  <si>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</si>
  <si>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</si>
  <si>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</si>
  <si>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</si>
  <si>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</si>
  <si>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</si>
  <si>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</si>
  <si>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</si>
  <si>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</si>
  <si>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</si>
  <si>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</si>
  <si>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</si>
  <si>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</si>
  <si>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</si>
  <si>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</si>
  <si>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</si>
  <si>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</si>
  <si>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</si>
  <si>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</si>
  <si>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</si>
  <si>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</si>
  <si>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</si>
  <si>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</si>
  <si>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</si>
  <si>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</si>
  <si>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</si>
  <si>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</si>
  <si>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</si>
  <si>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</si>
  <si>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</si>
  <si>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</si>
  <si>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</si>
  <si>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</si>
  <si>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</si>
  <si>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</si>
  <si>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</si>
  <si>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</si>
  <si>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</si>
  <si>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</si>
  <si>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</si>
  <si>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</si>
  <si>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</si>
  <si>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</si>
  <si>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</si>
  <si>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</si>
  <si>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</si>
  <si>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</si>
  <si>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</si>
  <si>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</si>
  <si>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</si>
  <si>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</si>
  <si>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</si>
  <si>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</si>
  <si>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</si>
  <si>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</si>
  <si>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</si>
  <si>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</si>
  <si>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</si>
  <si>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</si>
  <si>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</si>
  <si>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</si>
  <si>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</si>
  <si>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</si>
  <si>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</si>
  <si>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</si>
  <si>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</si>
  <si>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</si>
  <si>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</si>
  <si>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</si>
  <si>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</si>
  <si>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</si>
  <si>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</si>
  <si>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</si>
  <si>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</si>
  <si>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</si>
  <si>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</si>
  <si>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</si>
  <si>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</si>
  <si>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</si>
  <si>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</si>
  <si>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</si>
  <si>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</si>
  <si>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</si>
  <si>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</si>
  <si>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</si>
  <si>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</si>
  <si>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</si>
  <si>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</si>
  <si>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</si>
  <si>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</si>
  <si>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</si>
  <si>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</si>
  <si>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</si>
  <si>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</si>
  <si>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</si>
  <si>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</si>
  <si>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</si>
  <si>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</si>
  <si>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</si>
  <si>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</si>
  <si>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</si>
  <si>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</si>
  <si>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</si>
  <si>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</si>
  <si>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</si>
  <si>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</si>
  <si>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</si>
  <si>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</si>
  <si>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</si>
  <si>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</si>
  <si>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</si>
  <si>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</si>
  <si>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</si>
  <si>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</si>
  <si>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</si>
  <si>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</si>
  <si>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</si>
  <si>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</si>
  <si>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</si>
  <si>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</si>
  <si>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</si>
  <si>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</si>
  <si>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</si>
  <si>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</si>
  <si>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</si>
  <si>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</si>
  <si>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</si>
  <si>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</si>
  <si>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</si>
  <si>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</si>
  <si>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</si>
  <si>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</si>
  <si>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</si>
  <si>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</si>
  <si>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</si>
  <si>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</si>
  <si>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</si>
  <si>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</si>
  <si>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</si>
  <si>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</si>
  <si>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</si>
  <si>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</si>
  <si>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</si>
  <si>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</si>
  <si>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</si>
  <si>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</si>
  <si>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</si>
  <si>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</si>
  <si>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</si>
  <si>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</si>
  <si>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</si>
  <si>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</si>
  <si>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</si>
  <si>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</si>
  <si>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</si>
  <si>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</si>
  <si>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</si>
  <si>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</si>
  <si>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</si>
  <si>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</si>
  <si>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</si>
  <si>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</si>
  <si>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</si>
  <si>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</si>
  <si>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</si>
  <si>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</si>
  <si>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</si>
  <si>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</si>
  <si>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</si>
  <si>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</si>
  <si>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</si>
  <si>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</si>
  <si>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</si>
  <si>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</si>
  <si>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</si>
  <si>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</si>
  <si>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</si>
  <si>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</si>
  <si>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</si>
  <si>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</si>
  <si>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</si>
  <si>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</si>
  <si>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</si>
  <si>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</si>
  <si>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</si>
  <si>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</si>
  <si>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</si>
  <si>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</si>
  <si>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</si>
  <si>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</si>
  <si>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</si>
  <si>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</si>
  <si>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</si>
  <si>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</si>
  <si>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</si>
  <si>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</si>
  <si>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</si>
  <si>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</si>
  <si>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</si>
  <si>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</si>
  <si>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</si>
  <si>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</si>
  <si>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</si>
  <si>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</si>
  <si>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</si>
  <si>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</si>
  <si>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</si>
  <si>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</si>
  <si>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</si>
  <si>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</si>
  <si>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</si>
  <si>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</si>
  <si>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</si>
  <si>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</si>
  <si>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</si>
  <si>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</si>
  <si>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</si>
  <si>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</si>
  <si>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</si>
  <si>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</si>
  <si>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</si>
  <si>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</si>
  <si>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</si>
  <si>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</si>
  <si>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</si>
  <si>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</si>
  <si>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</si>
  <si>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</si>
  <si>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</si>
  <si>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</si>
  <si>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</si>
  <si>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</si>
  <si>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</si>
  <si>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</si>
  <si>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</si>
  <si>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</si>
  <si>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</si>
  <si>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</si>
  <si>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</si>
  <si>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</si>
  <si>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</si>
  <si>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</si>
  <si>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</si>
  <si>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</si>
  <si>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</si>
  <si>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</si>
  <si>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</si>
  <si>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</si>
  <si>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</si>
  <si>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</si>
  <si>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</si>
  <si>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</si>
  <si>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</si>
  <si>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</si>
  <si>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</si>
  <si>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</si>
  <si>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</si>
  <si>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</si>
  <si>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</si>
  <si>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</si>
  <si>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</si>
  <si>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</si>
  <si>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</si>
  <si>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</si>
  <si>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</si>
  <si>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</si>
  <si>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</si>
  <si>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</si>
  <si>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</si>
  <si>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</si>
  <si>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</si>
  <si>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</si>
  <si>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</si>
  <si>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</si>
  <si>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</si>
  <si>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</si>
  <si>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</si>
  <si>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</si>
  <si>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</si>
  <si>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</si>
  <si>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</si>
  <si>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</si>
  <si>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</si>
  <si>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</si>
  <si>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</si>
  <si>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</si>
  <si>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</si>
  <si>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</si>
  <si>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</si>
  <si>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</si>
  <si>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</si>
  <si>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</si>
  <si>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</si>
  <si>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</si>
  <si>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</si>
  <si>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</si>
  <si>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</si>
  <si>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</si>
  <si>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</si>
  <si>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</si>
  <si>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</si>
  <si>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</si>
  <si>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</si>
  <si>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</si>
  <si>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</si>
  <si>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</si>
  <si>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</si>
  <si>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</si>
  <si>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</si>
  <si>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</si>
  <si>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</si>
  <si>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</si>
  <si>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</si>
  <si>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</si>
  <si>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</si>
  <si>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</si>
  <si>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</si>
  <si>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</si>
  <si>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</si>
  <si>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</si>
  <si>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</si>
  <si>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</si>
  <si>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</si>
  <si>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</si>
  <si>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</si>
  <si>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</si>
  <si>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</si>
  <si>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</si>
  <si>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</si>
  <si>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</si>
  <si>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</si>
  <si>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</si>
  <si>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</si>
  <si>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</si>
  <si>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</si>
  <si>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</si>
  <si>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</si>
  <si>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</si>
  <si>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</si>
  <si>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</si>
  <si>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</si>
  <si>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</si>
  <si>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</si>
  <si>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</si>
  <si>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</si>
  <si>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</si>
  <si>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</si>
  <si>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</si>
  <si>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</si>
  <si>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</si>
  <si>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</si>
  <si>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</si>
  <si>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</si>
  <si>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</si>
  <si>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</si>
  <si>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</si>
  <si>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</si>
  <si>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</si>
  <si>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</si>
  <si>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</si>
  <si>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</si>
  <si>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</si>
  <si>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</si>
  <si>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</si>
  <si>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</si>
  <si>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</si>
  <si>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</si>
  <si>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</si>
  <si>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</si>
  <si>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</si>
  <si>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</si>
  <si>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</si>
  <si>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</si>
  <si>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</si>
  <si>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</si>
  <si>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</si>
  <si>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</si>
  <si>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</si>
  <si>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</si>
  <si>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</si>
  <si>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</si>
  <si>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</si>
  <si>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</si>
  <si>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</si>
  <si>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</si>
  <si>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</si>
  <si>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</si>
  <si>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</si>
  <si>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</si>
  <si>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</si>
  <si>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</si>
  <si>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</si>
  <si>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</si>
  <si>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</si>
  <si>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</si>
  <si>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</si>
  <si>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</si>
  <si>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</si>
  <si>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</si>
  <si>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</si>
  <si>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</si>
  <si>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</si>
  <si>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</si>
  <si>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</si>
  <si>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</si>
  <si>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</si>
  <si>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</si>
  <si>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</si>
  <si>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</si>
  <si>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</si>
  <si>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</si>
  <si>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</si>
  <si>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</si>
  <si>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</si>
  <si>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</si>
  <si>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</si>
  <si>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</si>
  <si>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</si>
  <si>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</si>
  <si>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</si>
  <si>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</si>
  <si>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</si>
  <si>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</si>
  <si>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</si>
  <si>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</si>
  <si>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</si>
  <si>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</si>
  <si>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</si>
  <si>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</si>
  <si>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</si>
  <si>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</si>
  <si>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</si>
  <si>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</si>
  <si>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</si>
  <si>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</si>
  <si>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</si>
  <si>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</si>
  <si>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</si>
  <si>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</si>
  <si>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</si>
  <si>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</si>
  <si>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</si>
  <si>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</si>
  <si>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</si>
  <si>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</si>
  <si>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</si>
  <si>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</si>
  <si>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</si>
  <si>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</si>
  <si>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</si>
  <si>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</si>
  <si>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</si>
  <si>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</si>
  <si>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</si>
  <si>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</si>
  <si>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</si>
  <si>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</si>
  <si>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</si>
  <si>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</si>
  <si>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</si>
  <si>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</si>
  <si>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</si>
  <si>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</si>
  <si>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</si>
  <si>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</si>
  <si>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</si>
  <si>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</si>
  <si>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</si>
  <si>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</si>
  <si>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</si>
  <si>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</si>
  <si>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</si>
  <si>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</si>
  <si>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</si>
  <si>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</si>
  <si>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</si>
  <si>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</si>
  <si>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</si>
  <si>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</si>
  <si>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</si>
  <si>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</si>
  <si>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</si>
  <si>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</si>
  <si>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</si>
  <si>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</si>
  <si>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</si>
  <si>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</si>
  <si>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</si>
  <si>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</si>
  <si>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</si>
  <si>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</si>
  <si>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</si>
  <si>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</si>
  <si>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</si>
  <si>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</si>
  <si>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</si>
  <si>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</si>
  <si>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</si>
  <si>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</si>
  <si>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</si>
  <si>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</si>
  <si>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</si>
  <si>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</si>
  <si>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</si>
  <si>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</si>
  <si>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</si>
  <si>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</si>
  <si>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</si>
  <si>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</si>
  <si>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</si>
  <si>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</si>
  <si>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</si>
  <si>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</si>
  <si>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</si>
  <si>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</si>
  <si>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</si>
  <si>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</si>
  <si>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</si>
  <si>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</si>
  <si>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</si>
  <si>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</si>
  <si>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</si>
  <si>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</si>
  <si>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</si>
  <si>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</si>
  <si>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</si>
  <si>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</si>
  <si>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</si>
  <si>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</si>
  <si>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</si>
  <si>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</si>
  <si>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</si>
  <si>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</si>
  <si>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</si>
  <si>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</si>
  <si>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</si>
  <si>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</si>
  <si>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</si>
  <si>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</si>
  <si>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</si>
  <si>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</si>
  <si>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</si>
  <si>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</si>
  <si>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</si>
  <si>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</si>
  <si>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</si>
  <si>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</si>
  <si>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</si>
  <si>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</si>
  <si>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</si>
  <si>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</si>
  <si>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</si>
  <si>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</si>
  <si>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</si>
  <si>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</si>
  <si>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</si>
  <si>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</si>
  <si>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</si>
  <si>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</si>
  <si>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</si>
  <si>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</si>
  <si>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</si>
  <si>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</si>
  <si>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</si>
  <si>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</si>
  <si>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</si>
  <si>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</si>
  <si>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</si>
  <si>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</si>
  <si>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</si>
  <si>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</si>
  <si>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</si>
  <si>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</si>
  <si>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</si>
  <si>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</si>
  <si>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</si>
  <si>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</si>
  <si>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</si>
  <si>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</si>
  <si>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</si>
  <si>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</si>
  <si>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</si>
  <si>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</si>
  <si>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</si>
  <si>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</si>
  <si>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</si>
  <si>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</si>
  <si>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</si>
  <si>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</si>
  <si>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</si>
  <si>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</si>
  <si>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</si>
  <si>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</si>
  <si>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</si>
  <si>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</si>
  <si>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</si>
  <si>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</si>
  <si>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</si>
  <si>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</si>
  <si>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</si>
  <si>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</si>
  <si>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</si>
  <si>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</si>
  <si>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</si>
  <si>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</si>
  <si>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</si>
  <si>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</si>
  <si>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</si>
  <si>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</si>
  <si>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</si>
  <si>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</si>
  <si>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</si>
  <si>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</si>
  <si>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</si>
  <si>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</si>
  <si>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</si>
  <si>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</si>
  <si>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</si>
  <si>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</si>
  <si>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</si>
  <si>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</si>
  <si>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</si>
  <si>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</si>
  <si>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</si>
  <si>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</si>
  <si>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</si>
  <si>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</si>
  <si>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</si>
  <si>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</si>
  <si>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</si>
  <si>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</si>
  <si>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</si>
  <si>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</si>
  <si>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</si>
  <si>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</si>
  <si>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</si>
  <si>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</si>
  <si>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</si>
  <si>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</si>
  <si>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</si>
  <si>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</si>
  <si>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</si>
  <si>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</si>
  <si>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</si>
  <si>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</si>
  <si>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</si>
  <si>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</si>
  <si>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</si>
  <si>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</si>
  <si>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</si>
  <si>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</si>
  <si>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</si>
  <si>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</si>
  <si>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</si>
  <si>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</si>
  <si>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</si>
  <si>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</si>
  <si>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</si>
  <si>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</si>
  <si>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</si>
  <si>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</si>
  <si>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</si>
  <si>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</si>
  <si>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</si>
  <si>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</si>
  <si>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</si>
  <si>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</si>
  <si>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</si>
  <si>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</si>
  <si>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</si>
  <si>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</si>
  <si>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</si>
  <si>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</si>
  <si>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</si>
  <si>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</si>
  <si>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</si>
  <si>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</si>
  <si>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</si>
  <si>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</si>
  <si>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</si>
  <si>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</si>
  <si>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</si>
  <si>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</si>
  <si>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</si>
  <si>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</si>
  <si>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</si>
  <si>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</si>
  <si>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</si>
  <si>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</si>
  <si>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</si>
  <si>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</si>
  <si>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</si>
  <si>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</si>
  <si>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</si>
  <si>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</si>
  <si>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</si>
  <si>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</si>
  <si>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</si>
  <si>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</si>
  <si>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</si>
  <si>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</si>
  <si>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</si>
  <si>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</si>
  <si>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</si>
  <si>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</si>
  <si>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</si>
  <si>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</si>
  <si>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</si>
  <si>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</si>
  <si>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</si>
  <si>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</si>
  <si>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</si>
  <si>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</si>
  <si>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</si>
  <si>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</si>
  <si>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</si>
  <si>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</si>
  <si>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</si>
  <si>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</si>
  <si>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</si>
  <si>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</si>
  <si>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</si>
  <si>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</si>
  <si>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</si>
  <si>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</si>
  <si>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</si>
  <si>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</si>
  <si>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</si>
  <si>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</si>
  <si>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</si>
  <si>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</si>
  <si>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</si>
  <si>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</si>
  <si>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</si>
  <si>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</si>
  <si>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</si>
  <si>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</si>
  <si>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</si>
  <si>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</si>
  <si>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</si>
  <si>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</si>
  <si>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</si>
  <si>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</si>
  <si>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</si>
  <si>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</si>
  <si>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</si>
  <si>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</si>
  <si>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</si>
  <si>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</si>
  <si>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</si>
  <si>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</si>
  <si>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</si>
  <si>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</si>
  <si>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</si>
  <si>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</si>
  <si>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</si>
  <si>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</si>
  <si>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</si>
  <si>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</si>
  <si>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</si>
  <si>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</si>
  <si>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</si>
  <si>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</si>
  <si>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</si>
  <si>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</si>
  <si>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</si>
  <si>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</si>
  <si>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</si>
  <si>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</si>
  <si>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</si>
  <si>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</si>
  <si>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</si>
  <si>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</si>
  <si>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</si>
  <si>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</si>
  <si>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</si>
  <si>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</si>
  <si>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</si>
  <si>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</si>
  <si>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</si>
  <si>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</si>
  <si>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</si>
  <si>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</si>
  <si>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</si>
  <si>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</si>
  <si>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</si>
  <si>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</si>
  <si>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</si>
  <si>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</si>
  <si>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</si>
  <si>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</si>
  <si>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</si>
  <si>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</si>
  <si>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</si>
  <si>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</si>
  <si>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</si>
  <si>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</si>
  <si>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</si>
  <si>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</si>
  <si>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</si>
  <si>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</si>
  <si>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</si>
  <si>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</si>
  <si>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</si>
  <si>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</si>
  <si>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</si>
  <si>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</si>
  <si>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</si>
  <si>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</si>
  <si>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</si>
  <si>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</si>
  <si>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</si>
  <si>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</si>
  <si>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</si>
  <si>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</si>
  <si>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</si>
  <si>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</si>
  <si>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</si>
  <si>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</si>
  <si>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</si>
  <si>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</si>
  <si>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</si>
  <si>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</si>
  <si>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</si>
  <si>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</si>
  <si>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</si>
  <si>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</si>
  <si>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</si>
  <si>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</si>
  <si>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</si>
  <si>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</si>
  <si>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</si>
  <si>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</si>
  <si>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</si>
  <si>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</si>
  <si>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</si>
  <si>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</si>
  <si>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</si>
  <si>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</si>
  <si>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</si>
  <si>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</si>
  <si>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</si>
  <si>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</si>
  <si>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</si>
  <si>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</si>
  <si>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</si>
  <si>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</si>
  <si>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</si>
  <si>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</si>
  <si>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</si>
  <si>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</si>
  <si>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</si>
  <si>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</si>
  <si>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</si>
  <si>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</si>
  <si>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</si>
  <si>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</si>
  <si>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</si>
  <si>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</si>
  <si>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</si>
  <si>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</si>
  <si>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</si>
  <si>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</si>
  <si>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</si>
  <si>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</si>
  <si>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</si>
  <si>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</si>
  <si>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</si>
  <si>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</si>
  <si>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</si>
  <si>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</si>
  <si>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</si>
  <si>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</si>
  <si>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</si>
  <si>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</si>
  <si>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</si>
  <si>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</si>
  <si>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</si>
  <si>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</si>
  <si>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</si>
  <si>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</si>
  <si>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</si>
  <si>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</si>
  <si>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</si>
  <si>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</si>
  <si>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</si>
  <si>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</si>
  <si>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</si>
  <si>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</si>
  <si>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</si>
  <si>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</si>
  <si>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</si>
  <si>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</si>
  <si>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</si>
  <si>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</si>
  <si>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</si>
  <si>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</si>
  <si>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</si>
  <si>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</si>
  <si>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</si>
  <si>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</si>
  <si>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</si>
  <si>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</si>
  <si>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</si>
  <si>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</si>
  <si>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</si>
  <si>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</si>
  <si>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</si>
  <si>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</si>
  <si>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</si>
  <si>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</si>
  <si>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</si>
  <si>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</si>
  <si>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</si>
  <si>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</si>
  <si>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</si>
  <si>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</si>
  <si>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</si>
  <si>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</si>
  <si>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</si>
  <si>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</si>
  <si>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</si>
  <si>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</si>
  <si>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</si>
  <si>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</si>
  <si>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</si>
  <si>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</si>
  <si>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</si>
  <si>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</si>
  <si>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</si>
  <si>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</si>
  <si>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</si>
  <si>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</si>
  <si>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</si>
  <si>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</si>
  <si>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</si>
  <si>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</si>
  <si>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</si>
  <si>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</si>
  <si>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</si>
  <si>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</si>
  <si>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</si>
  <si>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</si>
  <si>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</si>
  <si>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</si>
  <si>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</si>
  <si>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</si>
  <si>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</si>
  <si>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</si>
  <si>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</si>
  <si>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</si>
  <si>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</si>
  <si>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</si>
  <si>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</si>
  <si>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</si>
  <si>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</si>
  <si>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</si>
  <si>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</si>
  <si>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</si>
  <si>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</si>
  <si>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</si>
  <si>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</si>
  <si>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</si>
  <si>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</si>
  <si>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</si>
  <si>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</si>
  <si>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</si>
  <si>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</si>
  <si>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</si>
  <si>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</si>
  <si>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</si>
  <si>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</si>
  <si>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</si>
  <si>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</si>
  <si>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</si>
  <si>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</si>
  <si>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</si>
  <si>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</si>
  <si>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</si>
  <si>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</si>
  <si>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</si>
  <si>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</si>
  <si>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</si>
  <si>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</si>
  <si>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</si>
  <si>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</si>
  <si>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</si>
  <si>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</si>
  <si>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</si>
  <si>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</si>
  <si>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</si>
  <si>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</si>
  <si>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</si>
  <si>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</si>
  <si>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</si>
  <si>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</si>
  <si>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</si>
  <si>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</si>
  <si>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</si>
  <si>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</si>
  <si>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</si>
  <si>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</si>
  <si>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</si>
  <si>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</si>
  <si>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</si>
  <si>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</si>
  <si>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</si>
  <si>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</si>
  <si>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</si>
  <si>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</si>
  <si>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</si>
  <si>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</si>
  <si>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</si>
  <si>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</si>
  <si>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</si>
  <si>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</si>
  <si>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</si>
  <si>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</si>
  <si>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</si>
  <si>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</si>
  <si>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</si>
  <si>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</si>
  <si>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</si>
  <si>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</si>
  <si>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</si>
  <si>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</si>
  <si>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</si>
  <si>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</si>
  <si>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</si>
  <si>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</si>
  <si>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</si>
  <si>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</si>
  <si>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</si>
  <si>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</si>
  <si>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</si>
  <si>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</si>
  <si>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</si>
  <si>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</si>
  <si>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</si>
  <si>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</si>
  <si>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</si>
  <si>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</si>
  <si>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</si>
  <si>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</si>
  <si>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</si>
  <si>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</si>
  <si>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</si>
  <si>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</si>
  <si>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</si>
  <si>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</si>
  <si>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</si>
  <si>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</si>
  <si>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</si>
  <si>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</si>
  <si>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</si>
  <si>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</si>
  <si>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</si>
  <si>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</si>
  <si>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</si>
  <si>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</si>
  <si>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</si>
  <si>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</si>
  <si>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</si>
  <si>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</si>
  <si>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</si>
  <si>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</si>
  <si>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</si>
  <si>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</si>
  <si>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</si>
  <si>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</si>
  <si>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</si>
  <si>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</si>
  <si>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</si>
  <si>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</si>
  <si>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</si>
  <si>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</si>
  <si>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</si>
  <si>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</si>
  <si>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</si>
  <si>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</si>
  <si>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</si>
  <si>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</si>
  <si>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</si>
  <si>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</si>
  <si>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</si>
  <si>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</si>
  <si>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</si>
  <si>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</si>
  <si>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</si>
  <si>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</si>
  <si>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</si>
  <si>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</si>
  <si>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</si>
  <si>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</si>
  <si>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</si>
  <si>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</si>
  <si>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</si>
  <si>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</si>
  <si>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</si>
  <si>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</si>
  <si>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</si>
  <si>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</si>
  <si>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</si>
  <si>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</si>
  <si>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</si>
  <si>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</si>
  <si>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</si>
  <si>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</si>
  <si>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</si>
  <si>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</si>
  <si>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</si>
  <si>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</si>
  <si>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</si>
  <si>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</si>
  <si>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</si>
  <si>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</si>
  <si>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</si>
  <si>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</si>
  <si>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</si>
  <si>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</si>
  <si>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</si>
  <si>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</si>
  <si>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</si>
  <si>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</si>
  <si>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</si>
  <si>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</si>
  <si>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</si>
  <si>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</si>
  <si>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</si>
  <si>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</si>
  <si>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</si>
  <si>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</si>
  <si>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</si>
  <si>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</si>
  <si>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</si>
  <si>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</si>
  <si>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</si>
  <si>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</si>
  <si>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</si>
  <si>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</si>
  <si>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</si>
  <si>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</si>
  <si>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</si>
  <si>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</si>
  <si>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</si>
  <si>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</si>
  <si>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</si>
  <si>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</si>
  <si>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</si>
  <si>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</si>
  <si>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</si>
  <si>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</si>
  <si>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</si>
  <si>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</si>
  <si>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</si>
  <si>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</si>
  <si>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</si>
  <si>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</si>
  <si>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</si>
  <si>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</si>
  <si>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</si>
  <si>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</si>
  <si>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</si>
  <si>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</si>
  <si>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</si>
  <si>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</si>
  <si>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</si>
  <si>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</si>
  <si>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</si>
  <si>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</si>
  <si>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</si>
  <si>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</si>
  <si>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</si>
  <si>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</si>
  <si>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</si>
  <si>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</si>
  <si>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</si>
  <si>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</si>
  <si>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</si>
  <si>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</si>
  <si>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</si>
  <si>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</si>
  <si>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</si>
  <si>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</si>
  <si>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</si>
  <si>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</si>
  <si>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</si>
  <si>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</si>
  <si>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</si>
  <si>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</si>
  <si>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</si>
  <si>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</si>
  <si>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</si>
  <si>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</si>
  <si>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</si>
  <si>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</si>
  <si>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</si>
  <si>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</si>
  <si>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</si>
  <si>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</si>
  <si>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</si>
  <si>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</si>
  <si>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</si>
  <si>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</si>
  <si>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</si>
  <si>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</si>
  <si>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</si>
  <si>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</si>
  <si>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</si>
  <si>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</si>
  <si>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</si>
  <si>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</si>
  <si>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</si>
  <si>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</si>
  <si>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</si>
  <si>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</si>
  <si>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</si>
  <si>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</si>
  <si>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</si>
  <si>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</si>
  <si>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</si>
  <si>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</si>
  <si>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</si>
  <si>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</si>
  <si>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</si>
  <si>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</si>
  <si>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</si>
  <si>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</si>
  <si>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</si>
  <si>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</si>
  <si>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</si>
  <si>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</si>
  <si>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</si>
  <si>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</si>
  <si>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</si>
  <si>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</si>
  <si>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</si>
  <si>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</si>
  <si>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</si>
  <si>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</si>
  <si>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</si>
  <si>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</si>
  <si>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</si>
  <si>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</si>
  <si>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</si>
  <si>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</si>
  <si>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</si>
  <si>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</si>
  <si>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</si>
  <si>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</si>
  <si>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</si>
  <si>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</si>
  <si>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</si>
  <si>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</si>
  <si>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</si>
  <si>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</si>
  <si>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</si>
  <si>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</si>
  <si>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</si>
  <si>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</si>
  <si>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</si>
  <si>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</si>
  <si>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</si>
  <si>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</si>
  <si>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</si>
  <si>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</si>
  <si>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</si>
  <si>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</si>
  <si>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</si>
  <si>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</si>
  <si>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</si>
  <si>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</si>
  <si>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</si>
  <si>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</si>
  <si>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</si>
  <si>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</si>
  <si>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</si>
  <si>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</si>
  <si>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</si>
  <si>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</si>
  <si>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</si>
  <si>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</si>
  <si>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</si>
  <si>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</si>
  <si>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</si>
  <si>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</si>
  <si>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</si>
  <si>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</si>
  <si>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</si>
  <si>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</si>
  <si>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</si>
  <si>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</si>
  <si>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</si>
  <si>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</si>
  <si>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</si>
  <si>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</si>
  <si>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</si>
  <si>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</si>
  <si>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</si>
  <si>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</si>
  <si>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</si>
  <si>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</si>
  <si>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</si>
  <si>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</si>
  <si>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</si>
  <si>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</si>
  <si>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</si>
  <si>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</si>
  <si>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</si>
  <si>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</si>
  <si>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</si>
  <si>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</si>
  <si>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</si>
  <si>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</si>
  <si>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</si>
  <si>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</si>
  <si>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</si>
  <si>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</si>
  <si>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</si>
  <si>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</si>
  <si>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</si>
  <si>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</si>
  <si>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</si>
  <si>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</si>
  <si>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</si>
  <si>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</si>
  <si>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</si>
  <si>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</si>
  <si>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</si>
  <si>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</si>
  <si>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</si>
  <si>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</si>
  <si>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</si>
  <si>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</si>
  <si>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</si>
  <si>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</si>
  <si>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</si>
  <si>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</si>
  <si>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</si>
  <si>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</si>
  <si>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</si>
  <si>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</si>
  <si>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</si>
  <si>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</si>
  <si>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</si>
  <si>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</si>
  <si>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</si>
  <si>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</si>
  <si>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</si>
  <si>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</si>
  <si>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</si>
  <si>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</si>
  <si>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</si>
  <si>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</si>
  <si>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</si>
  <si>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</si>
  <si>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</si>
  <si>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</si>
  <si>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</si>
  <si>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</si>
  <si>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</si>
  <si>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</si>
  <si>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</si>
  <si>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</si>
  <si>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</si>
  <si>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</si>
  <si>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</si>
  <si>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</si>
  <si>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</si>
  <si>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</si>
  <si>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</si>
  <si>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</si>
  <si>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</si>
  <si>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</si>
  <si>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</si>
  <si>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</si>
  <si>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</si>
  <si>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</si>
  <si>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</si>
  <si>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</si>
  <si>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</si>
  <si>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</si>
  <si>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</si>
  <si>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</si>
  <si>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</si>
  <si>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</si>
  <si>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</si>
  <si>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</si>
  <si>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</si>
  <si>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</si>
  <si>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</si>
  <si>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</si>
  <si>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</si>
  <si>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</si>
  <si>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</si>
  <si>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</si>
  <si>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</si>
  <si>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</si>
  <si>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</si>
  <si>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</si>
  <si>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</si>
  <si>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</si>
  <si>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</si>
  <si>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</si>
  <si>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</si>
  <si>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</si>
  <si>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</si>
  <si>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</si>
  <si>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</si>
  <si>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</si>
  <si>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</si>
  <si>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</si>
  <si>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</si>
  <si>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</si>
  <si>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</si>
  <si>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</si>
  <si>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</si>
  <si>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</si>
  <si>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</si>
  <si>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</si>
  <si>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</si>
  <si>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</si>
  <si>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</si>
  <si>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</si>
  <si>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</si>
  <si>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</si>
  <si>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</si>
  <si>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</si>
  <si>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</si>
  <si>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</si>
  <si>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</si>
  <si>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</si>
  <si>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</si>
  <si>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</si>
  <si>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</si>
  <si>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</si>
  <si>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</si>
  <si>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</si>
  <si>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</si>
  <si>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</si>
  <si>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</si>
  <si>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</si>
  <si>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</si>
  <si>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</si>
  <si>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</si>
  <si>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</si>
  <si>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</si>
  <si>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</si>
  <si>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</si>
  <si>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</si>
  <si>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</si>
  <si>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</si>
  <si>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</si>
  <si>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</si>
  <si>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</si>
  <si>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</si>
  <si>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</si>
  <si>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</si>
  <si>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</si>
  <si>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</si>
  <si>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</si>
  <si>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</si>
  <si>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</si>
  <si>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</si>
  <si>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</si>
  <si>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</si>
  <si>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</si>
  <si>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</si>
  <si>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</si>
  <si>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</si>
  <si>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</si>
  <si>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</si>
  <si>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</si>
  <si>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</si>
  <si>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</si>
  <si>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</si>
  <si>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</si>
  <si>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</si>
  <si>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</si>
  <si>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</si>
  <si>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</si>
  <si>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</si>
  <si>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</si>
  <si>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</si>
  <si>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</si>
  <si>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</si>
  <si>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</si>
  <si>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</si>
  <si>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</si>
  <si>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</si>
  <si>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</si>
  <si>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</si>
  <si>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</si>
  <si>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</si>
  <si>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</si>
  <si>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</si>
  <si>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</si>
  <si>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</si>
  <si>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</si>
  <si>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</si>
  <si>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</si>
  <si>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</si>
  <si>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</si>
  <si>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</si>
  <si>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</si>
  <si>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</si>
  <si>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</si>
  <si>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</si>
  <si>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</si>
  <si>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</si>
  <si>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</si>
  <si>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</si>
  <si>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</si>
  <si>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</si>
  <si>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</si>
  <si>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</si>
  <si>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</si>
  <si>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</si>
  <si>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</si>
  <si>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</si>
  <si>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</si>
  <si>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</si>
  <si>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</si>
  <si>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</si>
  <si>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</si>
  <si>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</si>
  <si>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</si>
  <si>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</si>
  <si>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</si>
  <si>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</si>
  <si>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</si>
  <si>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</si>
  <si>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</si>
  <si>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</si>
  <si>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</si>
  <si>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</si>
  <si>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</si>
  <si>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</si>
  <si>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</si>
  <si>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</si>
  <si>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</si>
  <si>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</si>
  <si>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</si>
  <si>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</si>
  <si>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</si>
  <si>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</si>
  <si>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</si>
  <si>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</si>
  <si>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</si>
  <si>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</si>
  <si>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</si>
  <si>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</si>
  <si>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</si>
  <si>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</si>
  <si>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</si>
  <si>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</si>
  <si>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</si>
  <si>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</si>
  <si>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</si>
  <si>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</si>
  <si>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</si>
  <si>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</si>
  <si>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</si>
  <si>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</si>
  <si>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</si>
  <si>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</si>
  <si>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</si>
  <si>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</si>
  <si>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</si>
  <si>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</si>
  <si>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</si>
  <si>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</si>
  <si>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</si>
  <si>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</si>
  <si>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</si>
  <si>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</si>
  <si>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</si>
  <si>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</si>
  <si>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</si>
  <si>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</si>
  <si>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</si>
  <si>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</si>
  <si>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</si>
  <si>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</si>
  <si>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</si>
  <si>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</si>
  <si>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</si>
  <si>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</si>
  <si>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</si>
  <si>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</si>
  <si>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</si>
  <si>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</si>
  <si>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</si>
  <si>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</si>
  <si>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</si>
  <si>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</si>
  <si>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</si>
  <si>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</si>
  <si>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</si>
  <si>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</si>
  <si>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</si>
  <si>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</si>
  <si>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</si>
  <si>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</si>
  <si>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</si>
  <si>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</si>
  <si>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</si>
  <si>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</si>
  <si>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</si>
  <si>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</si>
  <si>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</si>
  <si>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</si>
  <si>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</si>
  <si>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</si>
  <si>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</si>
  <si>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</si>
  <si>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</si>
  <si>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</si>
  <si>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</si>
  <si>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</si>
  <si>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</si>
  <si>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</si>
  <si>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</si>
  <si>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</si>
  <si>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</si>
  <si>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</si>
  <si>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</si>
  <si>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</si>
  <si>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</si>
  <si>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</si>
  <si>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</si>
  <si>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</si>
  <si>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</si>
  <si>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</si>
  <si>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</si>
  <si>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</si>
  <si>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</si>
  <si>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</si>
  <si>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</si>
  <si>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</si>
  <si>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</si>
  <si>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</si>
  <si>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</si>
  <si>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</si>
  <si>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</si>
  <si>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</si>
  <si>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</si>
  <si>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</si>
  <si>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</si>
  <si>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</si>
  <si>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</si>
  <si>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</si>
  <si>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</si>
  <si>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</si>
  <si>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</si>
  <si>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</si>
  <si>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</si>
  <si>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</si>
  <si>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</si>
  <si>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</si>
  <si>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</si>
  <si>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</si>
  <si>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</si>
  <si>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</si>
  <si>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</si>
  <si>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</si>
  <si>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</si>
  <si>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</si>
  <si>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</si>
  <si>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</si>
  <si>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</si>
  <si>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</si>
  <si>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</si>
  <si>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</si>
  <si>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</si>
  <si>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</si>
  <si>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</si>
  <si>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</si>
  <si>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</si>
  <si>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</si>
  <si>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</si>
  <si>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</si>
  <si>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</si>
  <si>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</si>
  <si>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</si>
  <si>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</si>
  <si>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</si>
  <si>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</si>
  <si>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</si>
  <si>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</si>
  <si>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</si>
  <si>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</si>
  <si>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</si>
  <si>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</si>
  <si>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</si>
  <si>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</si>
  <si>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</si>
  <si>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</si>
  <si>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</si>
  <si>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</si>
  <si>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</si>
  <si>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</si>
  <si>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</si>
  <si>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</si>
  <si>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</si>
  <si>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</si>
  <si>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</si>
  <si>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</si>
  <si>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</si>
  <si>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</si>
  <si>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</si>
  <si>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</si>
  <si>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</si>
  <si>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</si>
  <si>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</si>
  <si>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</si>
  <si>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</si>
  <si>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</si>
  <si>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</si>
  <si>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</si>
  <si>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</si>
  <si>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</si>
  <si>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</si>
  <si>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</si>
  <si>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</si>
  <si>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</si>
  <si>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</si>
  <si>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</si>
  <si>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</si>
  <si>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</si>
  <si>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</si>
  <si>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</si>
  <si>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</si>
  <si>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</si>
  <si>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</si>
  <si>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</si>
  <si>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</si>
  <si>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</si>
  <si>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</si>
  <si>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</si>
  <si>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</si>
  <si>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</si>
  <si>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</si>
  <si>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</si>
  <si>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</si>
  <si>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</si>
  <si>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</si>
  <si>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</si>
  <si>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</si>
  <si>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</si>
  <si>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</si>
  <si>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</si>
  <si>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</si>
  <si>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</si>
  <si>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</si>
  <si>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</si>
  <si>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</si>
  <si>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</si>
  <si>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</si>
  <si>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</si>
  <si>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</si>
  <si>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</si>
  <si>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</si>
  <si>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</si>
  <si>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</si>
  <si>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</si>
  <si>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</si>
  <si>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</si>
  <si>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</si>
  <si>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</si>
  <si>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</si>
  <si>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</si>
  <si>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</si>
  <si>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</si>
  <si>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</si>
  <si>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</si>
  <si>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</si>
  <si>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</si>
  <si>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</si>
  <si>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</si>
  <si>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</si>
  <si>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</si>
  <si>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</si>
  <si>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</si>
  <si>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</si>
  <si>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</si>
  <si>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</si>
  <si>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</si>
  <si>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</si>
  <si>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</si>
  <si>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</si>
  <si>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</si>
  <si>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</si>
  <si>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</si>
  <si>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</si>
  <si>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</si>
  <si>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</si>
  <si>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</si>
  <si>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</si>
  <si>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</si>
  <si>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</si>
  <si>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</si>
  <si>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</si>
  <si>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</si>
  <si>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</si>
  <si>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</si>
  <si>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</si>
  <si>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</si>
  <si>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</si>
  <si>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</si>
  <si>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</si>
  <si>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</si>
  <si>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</si>
  <si>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</si>
  <si>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</si>
  <si>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</si>
  <si>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</si>
  <si>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</si>
  <si>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</si>
  <si>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</si>
  <si>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</si>
  <si>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</si>
  <si>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</si>
  <si>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</si>
  <si>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</si>
  <si>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</si>
  <si>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</si>
  <si>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</si>
  <si>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</si>
  <si>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</si>
  <si>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</si>
  <si>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</si>
  <si>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</si>
  <si>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</si>
  <si>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</si>
  <si>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</si>
  <si>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</si>
  <si>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</si>
  <si>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</si>
  <si>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</si>
  <si>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</si>
  <si>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</si>
  <si>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</si>
  <si>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</si>
  <si>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</si>
  <si>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</si>
  <si>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</si>
  <si>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</si>
  <si>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</si>
  <si>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</si>
  <si>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</si>
  <si>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</si>
  <si>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</si>
  <si>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</si>
  <si>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</si>
  <si>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</si>
  <si>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</si>
  <si>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</si>
  <si>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</si>
  <si>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</si>
  <si>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</si>
  <si>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</si>
  <si>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</si>
  <si>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</si>
  <si>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</si>
  <si>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</si>
  <si>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</si>
  <si>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</si>
  <si>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</si>
  <si>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</si>
  <si>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</si>
  <si>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</si>
  <si>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</si>
  <si>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</si>
  <si>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</si>
  <si>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</si>
  <si>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</si>
  <si>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</si>
  <si>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</si>
  <si>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</si>
  <si>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</si>
  <si>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</si>
  <si>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</si>
  <si>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</si>
  <si>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</si>
  <si>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</si>
  <si>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</si>
  <si>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</si>
  <si>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</si>
  <si>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</si>
  <si>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</si>
  <si>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</si>
  <si>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</si>
  <si>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</si>
  <si>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</si>
  <si>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</si>
  <si>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</si>
  <si>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</si>
  <si>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</si>
  <si>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</si>
  <si>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</si>
  <si>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</si>
  <si>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</si>
  <si>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</si>
  <si>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</si>
  <si>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</si>
  <si>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</si>
  <si>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</si>
  <si>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</si>
  <si>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</si>
  <si>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</si>
  <si>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</si>
  <si>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</si>
  <si>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</si>
  <si>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</si>
  <si>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</si>
  <si>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</si>
  <si>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</si>
  <si>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</si>
  <si>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</si>
  <si>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</si>
  <si>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</si>
  <si>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</si>
  <si>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</si>
  <si>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</si>
  <si>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</si>
  <si>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</si>
  <si>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</si>
  <si>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</si>
  <si>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</si>
  <si>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</si>
  <si>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</si>
  <si>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</si>
  <si>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</si>
  <si>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</si>
  <si>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</si>
  <si>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</si>
  <si>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</si>
  <si>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</si>
  <si>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</si>
  <si>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</si>
  <si>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</si>
  <si>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</si>
  <si>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</si>
  <si>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</si>
  <si>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</si>
  <si>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</si>
  <si>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</si>
  <si>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</si>
  <si>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</si>
  <si>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</si>
  <si>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</si>
  <si>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</si>
  <si>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</si>
  <si>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</si>
  <si>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</si>
  <si>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</si>
  <si>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</si>
  <si>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</si>
  <si>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</si>
  <si>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</si>
  <si>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</si>
  <si>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</si>
  <si>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</si>
  <si>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</si>
  <si>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</si>
  <si>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</si>
  <si>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</si>
  <si>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</si>
  <si>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</si>
  <si>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</si>
  <si>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</si>
  <si>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</si>
  <si>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</si>
  <si>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</si>
  <si>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</si>
  <si>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</si>
  <si>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</si>
  <si>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</si>
  <si>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</si>
  <si>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</si>
  <si>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</si>
  <si>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</si>
  <si>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</si>
  <si>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</si>
  <si>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</si>
  <si>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</si>
  <si>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</si>
  <si>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</si>
  <si>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</si>
  <si>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</si>
  <si>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</si>
  <si>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</si>
  <si>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</si>
  <si>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</si>
  <si>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</si>
  <si>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</si>
  <si>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</si>
  <si>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</si>
  <si>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</si>
  <si>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</si>
  <si>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</si>
  <si>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</si>
  <si>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</si>
  <si>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</si>
  <si>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</si>
  <si>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</si>
  <si>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</si>
  <si>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</si>
  <si>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</si>
  <si>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</si>
  <si>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</si>
  <si>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</si>
  <si>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</si>
  <si>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</si>
  <si>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</si>
  <si>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</si>
  <si>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</si>
  <si>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</si>
  <si>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</si>
  <si>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</si>
  <si>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</si>
  <si>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</si>
  <si>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</si>
  <si>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</si>
  <si>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</si>
  <si>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</si>
  <si>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</si>
  <si>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</si>
  <si>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</si>
  <si>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</si>
  <si>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</si>
  <si>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</si>
  <si>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</si>
  <si>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</si>
  <si>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</si>
  <si>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</si>
  <si>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</si>
  <si>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</si>
  <si>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</si>
  <si>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</si>
  <si>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</si>
  <si>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</si>
  <si>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</si>
  <si>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</si>
  <si>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</si>
  <si>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</si>
  <si>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</si>
  <si>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</si>
  <si>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</si>
  <si>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</si>
  <si>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</si>
  <si>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</si>
  <si>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</si>
  <si>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</si>
  <si>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</si>
  <si>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</si>
  <si>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</si>
  <si>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</si>
  <si>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</si>
  <si>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</si>
  <si>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</si>
  <si>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</si>
  <si>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</si>
  <si>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</si>
  <si>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</si>
  <si>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</si>
  <si>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</si>
  <si>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</si>
  <si>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</si>
  <si>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</si>
  <si>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</si>
  <si>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</si>
  <si>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</si>
  <si>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</si>
  <si>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</si>
  <si>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</si>
  <si>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</si>
  <si>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</si>
  <si>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</si>
  <si>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</si>
  <si>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</si>
  <si>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</si>
  <si>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</si>
  <si>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</si>
  <si>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</si>
  <si>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</si>
  <si>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</si>
  <si>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</si>
  <si>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</si>
  <si>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</si>
  <si>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</si>
  <si>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</si>
  <si>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</si>
  <si>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</si>
  <si>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</si>
  <si>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</si>
  <si>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</si>
  <si>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</si>
  <si>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</si>
  <si>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</si>
  <si>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</si>
  <si>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</si>
  <si>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</si>
  <si>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</si>
  <si>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</si>
  <si>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</si>
  <si>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</si>
  <si>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</si>
  <si>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</si>
  <si>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</si>
  <si>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</si>
  <si>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</si>
  <si>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</si>
  <si>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</si>
  <si>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</si>
  <si>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</si>
  <si>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</si>
  <si>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</si>
  <si>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</si>
  <si>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</si>
  <si>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</si>
  <si>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</si>
  <si>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</si>
  <si>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</si>
  <si>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</si>
  <si>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</si>
  <si>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</si>
  <si>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</si>
  <si>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</si>
  <si>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</si>
  <si>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</si>
  <si>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</si>
  <si>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</si>
  <si>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</si>
  <si>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</si>
  <si>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</si>
  <si>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</si>
  <si>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</si>
  <si>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</si>
  <si>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</si>
  <si>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</si>
  <si>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</si>
  <si>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</si>
  <si>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</si>
  <si>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</si>
  <si>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</si>
  <si>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</si>
  <si>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</si>
  <si>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</si>
  <si>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</si>
  <si>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</si>
  <si>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</si>
  <si>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</si>
  <si>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</si>
  <si>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</si>
  <si>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</si>
  <si>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</si>
  <si>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</si>
  <si>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</si>
  <si>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</si>
  <si>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</si>
  <si>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</si>
  <si>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</si>
  <si>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</si>
  <si>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</si>
  <si>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</si>
  <si>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</si>
  <si>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</si>
  <si>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</si>
  <si>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</si>
  <si>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</si>
  <si>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</si>
  <si>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</si>
  <si>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</si>
  <si>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</si>
  <si>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</si>
  <si>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</si>
  <si>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</si>
  <si>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</si>
  <si>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</si>
  <si>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</si>
  <si>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</si>
  <si>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</si>
  <si>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</si>
  <si>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</si>
  <si>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</si>
  <si>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</si>
  <si>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</si>
  <si>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</si>
  <si>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</si>
  <si>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</si>
  <si>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</si>
  <si>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</si>
  <si>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</si>
  <si>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</si>
  <si>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</si>
  <si>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</si>
  <si>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</si>
  <si>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</si>
  <si>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</si>
  <si>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</si>
  <si>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</si>
  <si>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</si>
  <si>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</si>
  <si>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</si>
  <si>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</si>
  <si>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</si>
  <si>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</si>
  <si>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</si>
  <si>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</si>
  <si>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</si>
  <si>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</si>
  <si>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</si>
  <si>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</si>
  <si>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</si>
  <si>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</si>
  <si>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</si>
  <si>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</si>
  <si>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</si>
  <si>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</si>
  <si>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</si>
  <si>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</si>
  <si>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</si>
  <si>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</si>
  <si>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</si>
  <si>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</si>
  <si>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</si>
  <si>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</si>
  <si>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</si>
  <si>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</si>
  <si>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</si>
  <si>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</si>
  <si>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</si>
  <si>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</si>
  <si>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</si>
  <si>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</si>
  <si>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</si>
  <si>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</si>
  <si>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</si>
  <si>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</si>
  <si>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</si>
  <si>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</si>
  <si>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</si>
  <si>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</si>
  <si>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</si>
  <si>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</si>
  <si>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</si>
  <si>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</si>
  <si>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</si>
  <si>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</si>
  <si>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</si>
  <si>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</si>
  <si>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</si>
  <si>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</si>
  <si>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</si>
  <si>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</si>
  <si>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</si>
  <si>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</si>
  <si>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</si>
  <si>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</si>
  <si>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</si>
  <si>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</si>
  <si>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</si>
  <si>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</si>
  <si>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</si>
  <si>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</si>
  <si>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</si>
  <si>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</si>
  <si>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</si>
  <si>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</si>
  <si>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</si>
  <si>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</si>
  <si>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</si>
  <si>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</si>
  <si>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</si>
  <si>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</si>
  <si>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</si>
  <si>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</si>
  <si>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</si>
  <si>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</si>
  <si>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</si>
  <si>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</si>
  <si>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</si>
  <si>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</si>
  <si>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</si>
  <si>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</si>
  <si>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</si>
  <si>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</si>
  <si>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</si>
  <si>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</si>
  <si>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</si>
  <si>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</si>
  <si>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</si>
  <si>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</si>
  <si>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</si>
  <si>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</si>
  <si>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</si>
  <si>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</si>
  <si>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</si>
  <si>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</si>
  <si>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</si>
  <si>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</si>
  <si>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</si>
  <si>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</si>
  <si>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</si>
  <si>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</si>
  <si>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</si>
  <si>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</si>
  <si>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</si>
  <si>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</si>
  <si>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</si>
  <si>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</si>
  <si>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</si>
  <si>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</si>
  <si>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</si>
  <si>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</si>
  <si>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</si>
  <si>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</si>
  <si>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</si>
  <si>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</si>
  <si>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</si>
  <si>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</si>
  <si>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</si>
  <si>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</si>
  <si>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</si>
  <si>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</si>
  <si>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</si>
  <si>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</si>
  <si>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</si>
  <si>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</si>
  <si>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</si>
  <si>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</si>
  <si>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</si>
  <si>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</si>
  <si>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</si>
  <si>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</si>
  <si>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</si>
  <si>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</si>
  <si>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</si>
  <si>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</si>
  <si>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</si>
  <si>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</si>
  <si>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</si>
  <si>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</si>
  <si>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</si>
  <si>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</si>
  <si>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</si>
  <si>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</si>
  <si>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</si>
  <si>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</si>
  <si>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</si>
  <si>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</si>
  <si>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</si>
  <si>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</si>
  <si>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</si>
  <si>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</si>
  <si>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</si>
  <si>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</si>
  <si>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</si>
  <si>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</si>
  <si>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</si>
  <si>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</si>
  <si>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</si>
  <si>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</si>
  <si>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</si>
  <si>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</si>
  <si>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</si>
  <si>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</si>
  <si>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</si>
  <si>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</si>
  <si>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</si>
  <si>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</si>
  <si>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</si>
  <si>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</si>
  <si>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</si>
  <si>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</si>
  <si>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</si>
  <si>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</si>
  <si>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</si>
  <si>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</si>
  <si>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</si>
  <si>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</si>
  <si>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</si>
  <si>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</si>
  <si>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</si>
  <si>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</si>
  <si>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</si>
  <si>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</si>
  <si>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</si>
  <si>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</si>
  <si>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</si>
  <si>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</si>
  <si>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</si>
  <si>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</si>
  <si>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</si>
  <si>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</si>
  <si>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</si>
  <si>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</si>
  <si>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</si>
  <si>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</si>
  <si>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</si>
  <si>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</si>
  <si>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</si>
  <si>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</si>
  <si>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</si>
  <si>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</si>
  <si>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</si>
  <si>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</si>
  <si>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</si>
  <si>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</si>
  <si>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</si>
  <si>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</si>
  <si>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</si>
  <si>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</si>
  <si>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</si>
  <si>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</si>
  <si>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</si>
  <si>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</si>
  <si>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</si>
  <si>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</si>
  <si>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</si>
  <si>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</si>
  <si>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</si>
  <si>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</si>
  <si>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</si>
  <si>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</si>
  <si>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</si>
  <si>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</si>
  <si>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</si>
  <si>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</si>
  <si>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</si>
  <si>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</si>
  <si>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</si>
  <si>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</si>
  <si>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</si>
  <si>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</si>
  <si>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</si>
  <si>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</si>
  <si>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</si>
  <si>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</si>
  <si>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</si>
  <si>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</si>
  <si>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</si>
  <si>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</si>
  <si>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</si>
  <si>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</si>
  <si>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</si>
  <si>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</si>
  <si>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</si>
  <si>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</si>
  <si>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</si>
  <si>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</si>
  <si>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</si>
  <si>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</si>
  <si>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</si>
  <si>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</si>
  <si>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</si>
  <si>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</si>
  <si>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</si>
  <si>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</si>
  <si>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</si>
  <si>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</si>
  <si>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</si>
  <si>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</si>
  <si>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</si>
  <si>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</si>
  <si>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</si>
  <si>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</si>
  <si>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</si>
  <si>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</si>
  <si>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</si>
  <si>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</si>
  <si>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</si>
  <si>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</si>
  <si>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</si>
  <si>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</si>
  <si>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</si>
  <si>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</si>
  <si>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</si>
  <si>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</si>
  <si>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</si>
  <si>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</si>
  <si>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</si>
  <si>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</si>
  <si>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</si>
  <si>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</si>
  <si>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</si>
  <si>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</si>
  <si>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</si>
  <si>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</si>
  <si>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</si>
  <si>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</si>
  <si>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</si>
  <si>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</si>
  <si>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</si>
  <si>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</si>
  <si>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</si>
  <si>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</si>
  <si>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</si>
  <si>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</si>
  <si>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</si>
  <si>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</si>
  <si>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</si>
  <si>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</si>
  <si>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</si>
  <si>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</si>
  <si>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</si>
  <si>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</si>
  <si>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</si>
  <si>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</si>
  <si>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</si>
  <si>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</si>
  <si>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</si>
  <si>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</si>
  <si>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</si>
  <si>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</si>
  <si>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</si>
  <si>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</si>
  <si>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</si>
  <si>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</si>
  <si>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</si>
  <si>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</si>
  <si>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</si>
  <si>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</si>
  <si>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</si>
  <si>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</si>
  <si>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</si>
  <si>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</si>
  <si>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</si>
  <si>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</si>
  <si>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</si>
  <si>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</si>
  <si>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</si>
  <si>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</si>
  <si>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</si>
  <si>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</si>
  <si>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</si>
  <si>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</si>
  <si>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</si>
  <si>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</si>
  <si>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</si>
  <si>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</si>
  <si>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</si>
  <si>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</si>
  <si>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</si>
  <si>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</si>
  <si>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</si>
  <si>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</si>
  <si>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</si>
  <si>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</si>
  <si>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</si>
  <si>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</si>
  <si>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</si>
  <si>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</si>
  <si>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</si>
  <si>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</si>
  <si>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</si>
  <si>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</si>
  <si>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</si>
  <si>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</si>
  <si>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</si>
  <si>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</si>
  <si>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</si>
  <si>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</si>
  <si>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</si>
  <si>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</si>
  <si>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</si>
  <si>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</si>
  <si>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</si>
  <si>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</si>
  <si>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</si>
  <si>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</si>
  <si>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</si>
  <si>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</si>
  <si>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</si>
  <si>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</si>
  <si>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</si>
  <si>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</si>
  <si>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</si>
  <si>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</si>
  <si>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</si>
  <si>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</si>
  <si>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</si>
  <si>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</si>
  <si>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</si>
  <si>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</si>
  <si>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</si>
  <si>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</si>
  <si>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</si>
  <si>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</si>
  <si>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</si>
  <si>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</si>
  <si>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</si>
  <si>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</si>
  <si>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</si>
  <si>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</si>
  <si>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</si>
  <si>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</si>
  <si>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</si>
  <si>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</si>
  <si>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</si>
  <si>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</si>
  <si>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</si>
  <si>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</si>
  <si>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</si>
  <si>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</si>
  <si>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</si>
  <si>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</si>
  <si>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</si>
  <si>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</si>
  <si>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</si>
  <si>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</si>
  <si>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</si>
  <si>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</si>
  <si>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</si>
  <si>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</si>
  <si>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</si>
  <si>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</si>
  <si>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</si>
  <si>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</si>
  <si>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</si>
  <si>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</si>
  <si>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</si>
  <si>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</si>
  <si>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</si>
  <si>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</si>
  <si>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</si>
  <si>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</si>
  <si>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</si>
  <si>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</si>
  <si>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</si>
  <si>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</si>
  <si>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</si>
  <si>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</si>
  <si>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</si>
  <si>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</si>
  <si>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</si>
  <si>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</si>
  <si>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</si>
  <si>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</si>
  <si>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</si>
  <si>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</si>
  <si>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</si>
  <si>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</si>
  <si>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</si>
  <si>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</si>
  <si>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</si>
  <si>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</si>
  <si>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</si>
  <si>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</si>
  <si>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</si>
  <si>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</si>
  <si>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</si>
  <si>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</si>
  <si>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</si>
  <si>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</si>
  <si>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</si>
  <si>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</si>
  <si>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</si>
  <si>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</si>
  <si>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</si>
  <si>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</si>
  <si>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</si>
  <si>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</si>
  <si>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</si>
  <si>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</si>
  <si>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</si>
  <si>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</si>
  <si>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</si>
  <si>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</si>
  <si>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</si>
  <si>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</si>
  <si>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</si>
  <si>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</si>
  <si>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</si>
  <si>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</si>
  <si>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</si>
  <si>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</si>
  <si>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</si>
  <si>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</si>
  <si>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</si>
  <si>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</si>
  <si>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</si>
  <si>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</si>
  <si>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</si>
  <si>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</si>
  <si>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</si>
  <si>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</si>
  <si>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</si>
  <si>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</si>
  <si>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</si>
  <si>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</si>
  <si>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</si>
  <si>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</si>
  <si>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</si>
  <si>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</si>
  <si>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</si>
  <si>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</si>
  <si>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</si>
  <si>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</si>
  <si>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</si>
  <si>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</si>
  <si>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</si>
  <si>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</si>
  <si>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</si>
  <si>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</si>
  <si>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</si>
  <si>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</si>
  <si>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</si>
  <si>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</si>
  <si>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</si>
  <si>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</si>
  <si>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</si>
  <si>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</si>
  <si>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</si>
  <si>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</si>
  <si>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</si>
  <si>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</si>
  <si>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</si>
  <si>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</si>
  <si>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</si>
  <si>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</si>
  <si>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</si>
  <si>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</si>
  <si>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</si>
  <si>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</si>
  <si>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</si>
  <si>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</si>
  <si>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</si>
  <si>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</si>
  <si>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</si>
  <si>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</si>
  <si>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</si>
  <si>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</si>
  <si>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</si>
  <si>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</si>
  <si>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</si>
  <si>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</si>
  <si>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</si>
  <si>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</si>
  <si>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</si>
  <si>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</si>
  <si>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</si>
  <si>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</si>
  <si>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</si>
  <si>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</si>
  <si>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</si>
  <si>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</si>
  <si>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</si>
  <si>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</si>
  <si>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</si>
  <si>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</si>
  <si>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</si>
  <si>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</si>
  <si>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</si>
  <si>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</si>
  <si>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</si>
  <si>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</si>
  <si>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</si>
  <si>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</si>
  <si>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</si>
  <si>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</si>
  <si>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</si>
  <si>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</si>
  <si>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</si>
  <si>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</si>
  <si>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</si>
  <si>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</si>
  <si>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</si>
  <si>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</si>
  <si>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</si>
  <si>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</si>
  <si>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</si>
  <si>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</si>
  <si>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</si>
  <si>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</si>
  <si>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</si>
  <si>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</si>
  <si>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</si>
  <si>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</si>
  <si>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</si>
  <si>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</si>
  <si>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</si>
  <si>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</si>
  <si>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</si>
  <si>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</si>
  <si>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</si>
  <si>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</si>
  <si>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</si>
  <si>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</si>
  <si>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</si>
  <si>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</si>
  <si>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</si>
  <si>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</si>
  <si>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</si>
  <si>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</si>
  <si>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</si>
  <si>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</si>
  <si>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</si>
  <si>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</si>
  <si>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</si>
  <si>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</si>
  <si>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</si>
  <si>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</si>
  <si>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</si>
  <si>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</si>
  <si>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</si>
  <si>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</si>
  <si>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</si>
  <si>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</si>
  <si>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</si>
  <si>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</si>
  <si>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</si>
  <si>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</si>
  <si>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</si>
  <si>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</si>
  <si>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</si>
  <si>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</si>
  <si>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</si>
  <si>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</si>
  <si>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</si>
  <si>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</si>
  <si>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</si>
  <si>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</si>
  <si>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</si>
  <si>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</si>
  <si>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</si>
  <si>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</si>
  <si>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</si>
  <si>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</si>
  <si>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</si>
  <si>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</si>
  <si>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</si>
  <si>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</si>
  <si>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</si>
  <si>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</si>
  <si>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</si>
  <si>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</si>
  <si>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</si>
  <si>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</si>
  <si>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</si>
  <si>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</si>
  <si>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</si>
  <si>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</si>
  <si>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</si>
  <si>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</si>
  <si>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</si>
  <si>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</si>
  <si>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</si>
  <si>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</si>
  <si>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</si>
  <si>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</si>
  <si>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</si>
  <si>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</si>
  <si>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</si>
  <si>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</si>
  <si>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</si>
  <si>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</si>
  <si>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</si>
  <si>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</si>
  <si>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</si>
  <si>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</si>
  <si>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</si>
  <si>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</si>
  <si>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</si>
  <si>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</si>
  <si>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</si>
  <si>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</si>
  <si>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</si>
  <si>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</si>
  <si>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</si>
  <si>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</si>
  <si>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</si>
  <si>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</si>
  <si>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</si>
  <si>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</si>
  <si>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</si>
  <si>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</si>
  <si>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</si>
  <si>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</si>
  <si>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</si>
  <si>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</si>
  <si>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</si>
  <si>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</si>
  <si>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</si>
  <si>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</si>
  <si>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</si>
  <si>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</si>
  <si>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</si>
  <si>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</si>
  <si>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</si>
  <si>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</si>
  <si>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</si>
  <si>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</si>
  <si>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</si>
  <si>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</si>
  <si>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</si>
  <si>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</si>
  <si>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</si>
  <si>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</si>
  <si>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</si>
  <si>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</si>
  <si>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</si>
  <si>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</si>
  <si>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</si>
  <si>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</si>
  <si>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</si>
  <si>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</si>
  <si>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</si>
  <si>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</si>
  <si>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</si>
  <si>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</si>
  <si>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</si>
  <si>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</si>
  <si>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</si>
  <si>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</si>
  <si>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</si>
  <si>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</si>
  <si>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</si>
  <si>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</si>
  <si>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</si>
  <si>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</si>
  <si>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</si>
  <si>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</si>
  <si>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</si>
  <si>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</si>
  <si>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</si>
  <si>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</si>
  <si>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</si>
  <si>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</si>
  <si>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</si>
  <si>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</si>
  <si>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</si>
  <si>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</si>
  <si>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</si>
  <si>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</si>
  <si>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</si>
  <si>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</si>
  <si>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</si>
  <si>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</si>
  <si>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</si>
  <si>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</si>
  <si>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</si>
  <si>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</si>
  <si>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</si>
  <si>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</si>
  <si>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</si>
  <si>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</si>
  <si>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</si>
  <si>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</si>
  <si>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</si>
  <si>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</si>
  <si>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</si>
  <si>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</si>
  <si>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</si>
  <si>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</si>
  <si>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</si>
  <si>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</si>
  <si>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</si>
  <si>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</si>
  <si>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</si>
  <si>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</si>
  <si>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</si>
  <si>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</si>
  <si>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</si>
  <si>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</si>
  <si>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</si>
  <si>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</si>
  <si>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</si>
  <si>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</si>
  <si>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</si>
  <si>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</si>
  <si>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</si>
  <si>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</si>
  <si>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</si>
  <si>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</si>
  <si>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</si>
  <si>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</si>
  <si>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</si>
  <si>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</si>
  <si>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</si>
  <si>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</si>
  <si>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</si>
  <si>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</si>
  <si>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</si>
  <si>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</si>
  <si>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</si>
  <si>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</si>
  <si>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</si>
  <si>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</si>
  <si>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</si>
  <si>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</si>
  <si>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</si>
  <si>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</si>
  <si>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</si>
  <si>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</si>
  <si>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</si>
  <si>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</si>
  <si>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</si>
  <si>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</si>
  <si>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</si>
  <si>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</si>
  <si>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</si>
  <si>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</si>
  <si>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</si>
  <si>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</si>
  <si>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</si>
  <si>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</si>
  <si>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</si>
  <si>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</si>
  <si>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</si>
  <si>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</si>
  <si>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</si>
  <si>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</si>
  <si>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</si>
  <si>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</si>
  <si>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</si>
  <si>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</si>
  <si>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</si>
  <si>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</si>
  <si>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</si>
  <si>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</si>
  <si>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</si>
  <si>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</si>
  <si>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</si>
  <si>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</si>
  <si>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</si>
  <si>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</si>
  <si>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</si>
  <si>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</si>
  <si>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</si>
  <si>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</si>
  <si>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</si>
  <si>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</si>
  <si>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</si>
  <si>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</si>
  <si>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</si>
  <si>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</si>
  <si>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</si>
  <si>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</si>
  <si>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</si>
  <si>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</si>
  <si>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</si>
  <si>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</si>
  <si>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</si>
  <si>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</si>
  <si>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</si>
  <si>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</si>
  <si>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</si>
  <si>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</si>
  <si>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</si>
  <si>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</si>
  <si>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</si>
  <si>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</si>
  <si>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</si>
  <si>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</si>
  <si>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</si>
  <si>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</si>
  <si>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</si>
  <si>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</si>
  <si>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</si>
  <si>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</si>
  <si>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</si>
  <si>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</si>
  <si>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</si>
  <si>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</si>
  <si>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</si>
  <si>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</si>
  <si>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</si>
  <si>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</si>
  <si>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</si>
  <si>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</si>
  <si>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</si>
  <si>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</si>
  <si>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</si>
  <si>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</si>
  <si>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</si>
  <si>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</si>
  <si>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</si>
  <si>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</si>
  <si>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</si>
  <si>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</si>
  <si>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</si>
  <si>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</si>
  <si>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</si>
  <si>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</si>
  <si>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</si>
  <si>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</si>
  <si>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</si>
  <si>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</si>
  <si>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</si>
  <si>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</si>
  <si>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</si>
  <si>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</si>
  <si>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</si>
  <si>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</si>
  <si>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</si>
  <si>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</si>
  <si>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</si>
  <si>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</si>
  <si>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</si>
  <si>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</si>
  <si>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</si>
  <si>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</si>
  <si>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</si>
  <si>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</si>
  <si>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</si>
  <si>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</si>
  <si>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</si>
  <si>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</si>
  <si>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</si>
  <si>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</si>
  <si>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</si>
  <si>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</si>
  <si>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</si>
  <si>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</si>
  <si>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</si>
  <si>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</si>
  <si>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</si>
  <si>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</si>
  <si>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</si>
  <si>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</si>
  <si>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</si>
  <si>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</si>
  <si>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</si>
  <si>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</si>
  <si>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</si>
  <si>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</si>
  <si>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</si>
  <si>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</si>
  <si>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</si>
  <si>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</si>
  <si>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</si>
  <si>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</si>
  <si>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</si>
  <si>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</si>
  <si>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</si>
  <si>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</si>
  <si>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</si>
  <si>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</si>
  <si>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</si>
  <si>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</si>
  <si>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</si>
  <si>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</si>
  <si>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</si>
  <si>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</si>
  <si>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</si>
  <si>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</si>
  <si>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</si>
  <si>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</si>
  <si>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</si>
  <si>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</si>
  <si>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</si>
  <si>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</si>
  <si>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</si>
  <si>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</si>
  <si>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</si>
  <si>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</si>
  <si>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</si>
  <si>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</si>
  <si>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</si>
  <si>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</si>
  <si>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</si>
  <si>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</si>
  <si>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</si>
  <si>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</si>
  <si>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</si>
  <si>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</si>
  <si>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</si>
  <si>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</si>
  <si>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</si>
  <si>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</si>
  <si>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</si>
  <si>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</si>
  <si>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</si>
  <si>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</si>
  <si>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</si>
  <si>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</si>
  <si>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</si>
  <si>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</si>
  <si>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</si>
  <si>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</si>
  <si>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</si>
  <si>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</si>
  <si>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</si>
  <si>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</si>
  <si>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</si>
  <si>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</si>
  <si>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</si>
  <si>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</si>
  <si>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</si>
  <si>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</si>
  <si>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</si>
  <si>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</si>
  <si>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</si>
  <si>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</si>
  <si>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</si>
  <si>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</si>
  <si>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</si>
  <si>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</si>
  <si>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</si>
  <si>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</si>
  <si>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</si>
  <si>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</si>
  <si>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</si>
  <si>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</si>
  <si>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</si>
  <si>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</si>
  <si>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</si>
  <si>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</si>
  <si>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</si>
  <si>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</si>
  <si>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</si>
  <si>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</si>
  <si>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</si>
  <si>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</si>
  <si>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</si>
  <si>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</si>
  <si>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</si>
  <si>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</si>
  <si>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</si>
  <si>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</si>
  <si>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</si>
  <si>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</si>
  <si>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</si>
  <si>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</si>
  <si>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</si>
  <si>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</si>
  <si>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</si>
  <si>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</si>
  <si>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</si>
  <si>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</si>
  <si>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</si>
  <si>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</si>
  <si>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</si>
  <si>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</si>
  <si>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</si>
  <si>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</si>
  <si>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</si>
  <si>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</si>
  <si>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</si>
  <si>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</si>
  <si>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</si>
  <si>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</si>
  <si>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</si>
  <si>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</si>
  <si>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</si>
  <si>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</si>
  <si>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</si>
  <si>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</si>
  <si>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</si>
  <si>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</si>
  <si>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</si>
  <si>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</si>
  <si>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</si>
  <si>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</si>
  <si>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</si>
  <si>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</si>
  <si>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</si>
  <si>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</si>
  <si>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</si>
  <si>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</si>
  <si>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</si>
  <si>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</si>
  <si>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</si>
  <si>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</si>
  <si>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</si>
  <si>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</si>
  <si>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</si>
  <si>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</si>
  <si>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</si>
  <si>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</si>
  <si>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</si>
  <si>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</si>
  <si>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</si>
  <si>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</si>
  <si>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</si>
  <si>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</si>
  <si>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</si>
  <si>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</si>
  <si>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</si>
  <si>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</si>
  <si>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</si>
  <si>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</si>
  <si>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</si>
  <si>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</si>
  <si>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</si>
  <si>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</si>
  <si>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</si>
  <si>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</si>
  <si>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</si>
  <si>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</si>
  <si>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</si>
  <si>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</si>
  <si>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</si>
  <si>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</si>
  <si>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</si>
  <si>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</si>
  <si>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</si>
  <si>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</si>
  <si>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</si>
  <si>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</si>
  <si>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</si>
  <si>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</si>
  <si>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</si>
  <si>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</si>
  <si>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</si>
  <si>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</si>
  <si>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</si>
  <si>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</si>
  <si>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</si>
  <si>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</si>
  <si>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</si>
  <si>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</si>
  <si>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</si>
  <si>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</si>
  <si>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</si>
  <si>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</si>
  <si>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</si>
  <si>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</si>
  <si>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</si>
  <si>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</si>
  <si>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</si>
  <si>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</si>
  <si>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</si>
  <si>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</si>
  <si>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</si>
  <si>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</si>
  <si>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</si>
  <si>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</si>
  <si>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</si>
  <si>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</si>
  <si>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</si>
  <si>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</si>
  <si>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</si>
  <si>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</si>
  <si>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</si>
  <si>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</si>
  <si>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</si>
  <si>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</si>
  <si>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</si>
  <si>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</si>
  <si>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</si>
  <si>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</si>
  <si>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</si>
  <si>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</si>
  <si>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</si>
  <si>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</si>
  <si>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</si>
  <si>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</si>
  <si>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</si>
  <si>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</si>
  <si>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</si>
  <si>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</si>
  <si>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</si>
  <si>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</si>
  <si>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</si>
  <si>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</si>
  <si>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</si>
  <si>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</si>
  <si>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</si>
  <si>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</si>
  <si>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</si>
  <si>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</si>
  <si>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</si>
  <si>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</si>
  <si>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</si>
  <si>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</si>
  <si>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</si>
  <si>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</si>
  <si>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</si>
  <si>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</si>
  <si>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</si>
  <si>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</si>
  <si>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</si>
  <si>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</si>
  <si>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</si>
  <si>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</si>
  <si>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</si>
  <si>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</si>
  <si>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</si>
  <si>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</si>
  <si>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</si>
  <si>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</si>
  <si>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</si>
  <si>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</si>
  <si>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</si>
  <si>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</si>
  <si>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</si>
  <si>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</si>
  <si>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</si>
  <si>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</si>
  <si>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</si>
  <si>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</si>
  <si>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</si>
  <si>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</si>
  <si>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</si>
  <si>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</si>
  <si>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</si>
  <si>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</si>
  <si>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</si>
  <si>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</si>
  <si>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</si>
  <si>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</si>
  <si>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</si>
  <si>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</si>
  <si>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</si>
  <si>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</si>
  <si>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</si>
  <si>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</si>
  <si>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</si>
  <si>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</si>
  <si>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</si>
  <si>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</si>
  <si>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</si>
  <si>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</si>
  <si>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</si>
  <si>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</si>
  <si>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</si>
  <si>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</si>
  <si>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</si>
  <si>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</si>
  <si>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</si>
  <si>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</si>
  <si>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</si>
  <si>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</si>
  <si>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</si>
  <si>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</si>
  <si>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</si>
  <si>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</si>
  <si>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</si>
  <si>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</si>
  <si>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</si>
  <si>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</si>
  <si>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</si>
  <si>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</si>
  <si>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</si>
  <si>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</si>
  <si>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</si>
  <si>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</si>
  <si>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</si>
  <si>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</si>
  <si>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</si>
  <si>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</si>
  <si>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</si>
  <si>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</si>
  <si>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</si>
  <si>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</si>
  <si>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</si>
  <si>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</si>
  <si>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</si>
  <si>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</si>
  <si>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</si>
  <si>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</si>
  <si>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</si>
  <si>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</si>
  <si>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</si>
  <si>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</si>
  <si>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</si>
  <si>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</si>
  <si>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</si>
  <si>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</si>
  <si>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</si>
  <si>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</si>
  <si>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</si>
  <si>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</si>
  <si>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</si>
  <si>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</si>
  <si>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</si>
  <si>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</si>
  <si>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</si>
  <si>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</si>
  <si>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</si>
  <si>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</si>
  <si>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</si>
  <si>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</si>
  <si>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</si>
  <si>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</si>
  <si>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</si>
  <si>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</si>
  <si>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</si>
  <si>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</si>
  <si>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</si>
  <si>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</si>
  <si>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</si>
  <si>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</si>
  <si>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</si>
  <si>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</si>
  <si>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</si>
  <si>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</si>
  <si>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</si>
  <si>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</si>
  <si>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</si>
  <si>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</si>
  <si>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</si>
  <si>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</si>
  <si>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</si>
  <si>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</si>
  <si>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</si>
  <si>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</si>
  <si>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</si>
  <si>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</si>
  <si>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</si>
  <si>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</si>
  <si>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</si>
  <si>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</si>
  <si>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</si>
  <si>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</si>
  <si>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</si>
  <si>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</si>
  <si>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</si>
  <si>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</si>
  <si>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</si>
  <si>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</si>
  <si>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</si>
  <si>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</si>
  <si>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</si>
  <si>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</si>
  <si>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</si>
  <si>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</si>
  <si>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</si>
  <si>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</si>
  <si>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</si>
  <si>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</si>
  <si>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</si>
  <si>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</si>
  <si>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</si>
  <si>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</si>
  <si>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</si>
  <si>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</si>
  <si>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</si>
  <si>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</si>
  <si>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</si>
  <si>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</si>
  <si>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</si>
  <si>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</si>
  <si>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</si>
  <si>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</si>
  <si>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</si>
  <si>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</si>
  <si>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</si>
  <si>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</si>
  <si>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</si>
  <si>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</si>
  <si>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</si>
  <si>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</si>
  <si>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</si>
  <si>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</si>
  <si>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</si>
  <si>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</si>
  <si>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</si>
  <si>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</si>
  <si>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</si>
  <si>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</si>
  <si>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</si>
  <si>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</si>
  <si>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</si>
  <si>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</si>
  <si>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</si>
  <si>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</si>
  <si>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</si>
  <si>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</si>
  <si>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</si>
  <si>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</si>
  <si>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</si>
  <si>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</si>
  <si>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</si>
  <si>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</si>
  <si>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</si>
  <si>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</si>
  <si>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</si>
  <si>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</si>
  <si>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</si>
  <si>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</si>
  <si>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</si>
  <si>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</si>
  <si>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</si>
  <si>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</si>
  <si>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</si>
  <si>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</si>
  <si>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</si>
  <si>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</si>
  <si>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</si>
  <si>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</si>
  <si>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</si>
  <si>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</si>
  <si>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</si>
  <si>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</si>
  <si>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</si>
  <si>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</si>
  <si>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</si>
  <si>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</si>
  <si>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</si>
  <si>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</si>
  <si>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</si>
  <si>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</si>
  <si>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</si>
  <si>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</si>
  <si>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</si>
  <si>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</si>
  <si>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</si>
  <si>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</si>
  <si>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</si>
  <si>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</si>
  <si>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</si>
  <si>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</si>
  <si>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</si>
  <si>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</si>
  <si>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</si>
  <si>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</si>
  <si>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</si>
  <si>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</si>
  <si>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</si>
  <si>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</si>
  <si>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</si>
  <si>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</si>
  <si>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</si>
  <si>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</si>
  <si>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</si>
  <si>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</si>
  <si>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</si>
  <si>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</si>
  <si>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</si>
  <si>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</si>
  <si>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</si>
  <si>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</si>
  <si>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</si>
  <si>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</si>
  <si>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</si>
  <si>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</si>
  <si>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</si>
  <si>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</si>
  <si>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</si>
  <si>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</si>
  <si>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</si>
  <si>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</si>
  <si>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</si>
  <si>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</si>
  <si>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</si>
  <si>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</si>
  <si>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</si>
  <si>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</si>
  <si>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</si>
  <si>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</si>
  <si>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</si>
  <si>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</si>
  <si>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</si>
  <si>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</si>
  <si>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</si>
  <si>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</si>
  <si>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</si>
  <si>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</si>
  <si>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</si>
  <si>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</si>
  <si>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</si>
  <si>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</si>
  <si>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</si>
  <si>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</si>
  <si>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</si>
  <si>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</si>
  <si>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</si>
  <si>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</si>
  <si>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</si>
  <si>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</si>
  <si>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</si>
  <si>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</si>
  <si>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</si>
  <si>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</si>
  <si>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</si>
  <si>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</si>
  <si>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</si>
  <si>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</si>
  <si>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</si>
  <si>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</si>
  <si>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</si>
  <si>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</si>
  <si>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</si>
  <si>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</si>
  <si>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</si>
  <si>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</si>
  <si>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</si>
  <si>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</si>
  <si>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</si>
  <si>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</si>
  <si>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</si>
  <si>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</si>
  <si>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</si>
  <si>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</si>
  <si>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</si>
  <si>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</si>
  <si>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</si>
  <si>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</si>
  <si>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</si>
  <si>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</si>
  <si>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</si>
  <si>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</si>
  <si>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</si>
  <si>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</si>
  <si>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</si>
  <si>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</si>
  <si>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</si>
  <si>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</si>
  <si>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</si>
  <si>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</si>
  <si>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</si>
  <si>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</si>
  <si>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</si>
  <si>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</si>
  <si>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</si>
  <si>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</si>
  <si>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</si>
  <si>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</si>
  <si>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</si>
  <si>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</si>
  <si>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</si>
  <si>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</si>
  <si>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</si>
  <si>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</si>
  <si>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</si>
  <si>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</si>
  <si>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</si>
  <si>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</si>
  <si>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</si>
  <si>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</si>
  <si>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</si>
  <si>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</si>
  <si>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</si>
  <si>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</si>
  <si>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</si>
  <si>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</si>
  <si>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</si>
  <si>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</si>
  <si>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</si>
  <si>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</si>
  <si>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</si>
  <si>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</si>
  <si>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</si>
  <si>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</si>
  <si>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</si>
  <si>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</si>
  <si>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</si>
  <si>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</si>
  <si>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</si>
  <si>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</si>
  <si>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</si>
  <si>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</si>
  <si>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</si>
  <si>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</si>
  <si>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</si>
  <si>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</si>
  <si>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</si>
  <si>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</si>
  <si>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</si>
  <si>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</si>
  <si>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</si>
  <si>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</si>
  <si>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</si>
  <si>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</si>
  <si>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</si>
  <si>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</si>
  <si>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</si>
  <si>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</si>
  <si>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</si>
  <si>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</si>
  <si>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</si>
  <si>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</si>
  <si>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</si>
  <si>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</si>
  <si>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</si>
  <si>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</si>
  <si>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</si>
  <si>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</si>
  <si>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</si>
  <si>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</si>
  <si>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</si>
  <si>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</si>
  <si>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</si>
  <si>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</si>
  <si>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</si>
  <si>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</si>
  <si>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</si>
  <si>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</si>
  <si>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</si>
  <si>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</si>
  <si>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</si>
  <si>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</si>
  <si>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</si>
  <si>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</si>
  <si>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</si>
  <si>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</si>
  <si>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</si>
  <si>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</si>
  <si>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</si>
  <si>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</si>
  <si>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</si>
  <si>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</si>
  <si>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</si>
  <si>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</si>
  <si>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</si>
  <si>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</si>
  <si>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</si>
  <si>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</si>
  <si>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</si>
  <si>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</si>
  <si>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</si>
  <si>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</si>
  <si>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</si>
  <si>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</si>
  <si>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</si>
  <si>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</si>
  <si>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</si>
  <si>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</si>
  <si>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</si>
  <si>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</si>
  <si>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</si>
  <si>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</si>
  <si>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</si>
  <si>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</si>
  <si>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</si>
  <si>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</si>
  <si>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</si>
  <si>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</si>
  <si>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</si>
  <si>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</si>
  <si>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</si>
  <si>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</si>
  <si>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</si>
  <si>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</si>
  <si>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</si>
  <si>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</si>
  <si>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</si>
  <si>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</si>
  <si>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</si>
  <si>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</si>
  <si>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</si>
  <si>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</si>
  <si>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</si>
  <si>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</si>
  <si>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</si>
  <si>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</si>
  <si>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</si>
  <si>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</si>
  <si>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</si>
  <si>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</si>
  <si>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</si>
  <si>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</si>
  <si>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</si>
  <si>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</si>
  <si>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</si>
  <si>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</si>
  <si>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</si>
  <si>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</si>
  <si>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</si>
  <si>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</si>
  <si>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</si>
  <si>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</si>
  <si>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</si>
  <si>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</si>
  <si>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</si>
  <si>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</si>
  <si>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</si>
  <si>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</si>
  <si>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</si>
  <si>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</si>
  <si>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</si>
  <si>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</si>
  <si>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</si>
  <si>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</si>
  <si>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</si>
  <si>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</si>
  <si>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</si>
  <si>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</si>
  <si>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</si>
  <si>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</si>
  <si>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</si>
  <si>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</si>
  <si>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</si>
  <si>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</si>
  <si>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</si>
  <si>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</si>
  <si>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</si>
  <si>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</si>
  <si>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</si>
  <si>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</si>
  <si>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</si>
  <si>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</si>
  <si>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</si>
  <si>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</si>
  <si>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</si>
  <si>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</si>
  <si>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</si>
  <si>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</si>
  <si>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</si>
  <si>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</si>
  <si>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</si>
  <si>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</si>
  <si>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</si>
  <si>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</si>
  <si>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</si>
  <si>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</si>
  <si>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</si>
  <si>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</si>
  <si>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</si>
  <si>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</si>
  <si>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</si>
  <si>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</si>
  <si>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</si>
  <si>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</si>
  <si>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</si>
  <si>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</si>
  <si>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</si>
  <si>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</si>
  <si>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</si>
  <si>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</si>
  <si>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</si>
  <si>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</si>
  <si>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</si>
  <si>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</si>
  <si>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</si>
  <si>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</si>
  <si>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</si>
  <si>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</si>
  <si>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</si>
  <si>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</si>
  <si>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</si>
  <si>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</si>
  <si>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</si>
  <si>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</si>
  <si>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</si>
  <si>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</si>
  <si>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</si>
  <si>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</si>
  <si>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</si>
  <si>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</si>
  <si>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</si>
  <si>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</si>
  <si>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</si>
  <si>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</si>
  <si>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</si>
  <si>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</si>
  <si>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</si>
  <si>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</si>
  <si>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</si>
  <si>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</si>
  <si>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</si>
  <si>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</si>
  <si>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</si>
  <si>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</si>
  <si>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</si>
  <si>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</si>
  <si>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</si>
  <si>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</si>
  <si>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</si>
  <si>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</si>
  <si>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</si>
  <si>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</si>
  <si>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</si>
  <si>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</si>
  <si>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</si>
  <si>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</si>
  <si>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</si>
  <si>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</si>
  <si>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</si>
  <si>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</si>
  <si>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</si>
  <si>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</si>
  <si>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</si>
  <si>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</si>
  <si>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</si>
  <si>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</si>
  <si>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</si>
  <si>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</si>
  <si>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</si>
  <si>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</si>
  <si>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</si>
  <si>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</si>
  <si>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</si>
  <si>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</si>
  <si>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</si>
  <si>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</si>
  <si>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</si>
  <si>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</si>
  <si>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</si>
  <si>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</si>
  <si>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</si>
  <si>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</si>
  <si>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</si>
  <si>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</si>
  <si>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</si>
  <si>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</si>
  <si>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</si>
  <si>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</si>
  <si>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</si>
  <si>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</si>
  <si>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</si>
  <si>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</si>
  <si>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</si>
  <si>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</si>
  <si>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</si>
  <si>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</si>
  <si>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</si>
  <si>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</si>
  <si>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</si>
  <si>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</si>
  <si>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</si>
  <si>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</si>
  <si>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</si>
  <si>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</si>
  <si>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</si>
  <si>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</si>
  <si>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</si>
  <si>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</si>
  <si>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</si>
  <si>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</si>
  <si>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</si>
  <si>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</si>
  <si>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</si>
  <si>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</si>
  <si>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</si>
  <si>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</si>
  <si>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</si>
  <si>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</si>
  <si>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</si>
  <si>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</si>
  <si>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</si>
  <si>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</si>
  <si>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</si>
  <si>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</si>
  <si>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</si>
  <si>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</si>
  <si>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</si>
  <si>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</si>
  <si>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</si>
  <si>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</si>
  <si>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</si>
  <si>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</si>
  <si>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</si>
  <si>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</si>
  <si>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</si>
  <si>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</si>
  <si>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</si>
  <si>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</si>
  <si>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</si>
  <si>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</si>
  <si>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</si>
  <si>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</si>
  <si>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</si>
  <si>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</si>
  <si>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</si>
  <si>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</si>
  <si>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</si>
  <si>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</si>
  <si>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</si>
  <si>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</si>
  <si>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</si>
  <si>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</si>
  <si>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</si>
  <si>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</si>
  <si>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</si>
  <si>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</si>
  <si>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</si>
  <si>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</si>
  <si>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</si>
  <si>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</si>
  <si>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</si>
  <si>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</si>
  <si>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</si>
  <si>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</si>
  <si>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</si>
  <si>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</si>
  <si>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</si>
  <si>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</si>
  <si>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</si>
  <si>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</si>
  <si>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</si>
  <si>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</si>
  <si>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</si>
  <si>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</si>
  <si>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</si>
  <si>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</si>
  <si>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</si>
  <si>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</si>
  <si>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</si>
  <si>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</si>
  <si>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</si>
  <si>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</si>
  <si>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</si>
  <si>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</si>
  <si>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</si>
  <si>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</si>
  <si>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</si>
  <si>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</si>
  <si>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</si>
  <si>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</si>
  <si>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</si>
  <si>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</si>
  <si>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</si>
  <si>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</si>
  <si>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</si>
  <si>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</si>
  <si>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</si>
  <si>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</si>
  <si>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</si>
  <si>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</si>
  <si>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</si>
  <si>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</si>
  <si>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</si>
  <si>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</si>
  <si>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</si>
  <si>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</si>
  <si>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</si>
  <si>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</si>
  <si>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</si>
  <si>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</si>
  <si>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</si>
  <si>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</si>
  <si>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</si>
  <si>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</si>
  <si>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</si>
  <si>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</si>
  <si>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</si>
  <si>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</si>
  <si>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</si>
  <si>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</si>
  <si>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</si>
  <si>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</si>
  <si>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</si>
  <si>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</si>
  <si>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</si>
  <si>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</si>
  <si>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</si>
  <si>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</si>
  <si>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</si>
  <si>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</si>
  <si>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</si>
  <si>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</si>
  <si>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</si>
  <si>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</si>
  <si>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</si>
  <si>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</si>
  <si>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</si>
  <si>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</si>
  <si>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</si>
  <si>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</si>
  <si>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</si>
  <si>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</si>
  <si>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</si>
  <si>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</si>
  <si>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</si>
  <si>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</si>
  <si>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</si>
  <si>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</si>
  <si>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</si>
  <si>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</si>
  <si>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</si>
  <si>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</si>
  <si>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</si>
  <si>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</si>
  <si>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</si>
  <si>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</si>
  <si>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</si>
  <si>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</si>
  <si>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</si>
  <si>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</si>
  <si>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</si>
  <si>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</si>
  <si>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</si>
  <si>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</si>
  <si>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</si>
  <si>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</si>
  <si>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</si>
  <si>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</si>
  <si>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</si>
  <si>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</si>
  <si>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</si>
  <si>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</si>
  <si>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</si>
  <si>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</si>
  <si>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</si>
  <si>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</si>
  <si>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</si>
  <si>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</si>
  <si>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</si>
  <si>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</si>
  <si>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</si>
  <si>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</si>
  <si>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</si>
  <si>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</si>
  <si>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</si>
  <si>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</si>
  <si>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</si>
  <si>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</si>
  <si>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</si>
  <si>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</si>
  <si>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</si>
  <si>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</si>
  <si>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</si>
  <si>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</si>
  <si>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</si>
  <si>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</si>
  <si>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</si>
  <si>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</si>
  <si>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</si>
  <si>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</si>
  <si>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</si>
  <si>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</si>
  <si>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</si>
  <si>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</si>
  <si>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</si>
  <si>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</si>
  <si>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</si>
  <si>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</si>
  <si>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</si>
  <si>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</si>
  <si>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</si>
  <si>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</si>
  <si>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</si>
  <si>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</si>
  <si>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</si>
  <si>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</si>
  <si>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</si>
  <si>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</si>
  <si>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</si>
  <si>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</si>
  <si>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</si>
  <si>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</si>
  <si>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</si>
  <si>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</si>
  <si>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</si>
  <si>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</si>
  <si>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</si>
  <si>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</si>
  <si>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</si>
  <si>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</si>
  <si>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</si>
  <si>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</si>
  <si>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</si>
  <si>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</si>
  <si>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</si>
  <si>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</si>
  <si>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</si>
  <si>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</si>
  <si>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</si>
  <si>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</si>
  <si>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</si>
  <si>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</si>
  <si>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</si>
  <si>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</si>
  <si>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</si>
  <si>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</si>
  <si>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</si>
  <si>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</si>
  <si>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</si>
  <si>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</si>
  <si>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</si>
  <si>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</si>
  <si>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</si>
  <si>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</si>
  <si>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</si>
  <si>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</si>
  <si>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</si>
  <si>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</si>
  <si>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</si>
  <si>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</si>
  <si>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</si>
  <si>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</si>
  <si>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</si>
  <si>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</si>
  <si>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</si>
  <si>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</si>
  <si>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</si>
  <si>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</si>
  <si>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</si>
  <si>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</si>
  <si>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</si>
  <si>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</si>
  <si>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</si>
  <si>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</si>
  <si>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</si>
  <si>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</si>
  <si>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</si>
  <si>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</si>
  <si>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</si>
  <si>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</si>
  <si>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</si>
  <si>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</si>
  <si>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</si>
  <si>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</si>
  <si>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</si>
  <si>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</si>
  <si>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</si>
  <si>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</si>
  <si>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</si>
  <si>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</si>
  <si>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</si>
  <si>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</si>
  <si>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</si>
  <si>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</si>
  <si>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</si>
  <si>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</si>
  <si>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</si>
  <si>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</si>
  <si>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</si>
  <si>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</si>
  <si>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</si>
  <si>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</si>
  <si>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</si>
  <si>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</si>
  <si>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</si>
  <si>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</si>
  <si>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</si>
  <si>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</si>
  <si>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</si>
  <si>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</si>
  <si>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</si>
  <si>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</si>
  <si>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</si>
  <si>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</si>
  <si>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</si>
  <si>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</si>
  <si>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</si>
  <si>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</si>
  <si>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</si>
  <si>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</si>
  <si>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</si>
  <si>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</si>
  <si>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</si>
  <si>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</si>
  <si>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</si>
  <si>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</si>
  <si>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</si>
  <si>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</si>
  <si>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</si>
  <si>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</si>
  <si>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</si>
  <si>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</si>
  <si>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</si>
  <si>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</si>
  <si>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</si>
  <si>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</si>
  <si>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</si>
  <si>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</si>
  <si>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</si>
  <si>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</si>
  <si>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</si>
  <si>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</si>
  <si>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</si>
  <si>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</si>
  <si>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</si>
  <si>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</si>
  <si>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</si>
  <si>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</si>
  <si>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</si>
  <si>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</si>
  <si>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</si>
  <si>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</si>
  <si>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</si>
  <si>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</si>
  <si>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</si>
  <si>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</si>
  <si>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</si>
  <si>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</si>
  <si>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</si>
  <si>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</si>
  <si>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</si>
  <si>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</si>
  <si>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</si>
  <si>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</si>
  <si>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</si>
  <si>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</si>
  <si>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</si>
  <si>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</si>
  <si>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</si>
  <si>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</si>
  <si>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</si>
  <si>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</si>
  <si>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</si>
  <si>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</si>
  <si>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</si>
  <si>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</si>
  <si>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</si>
  <si>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</si>
  <si>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</si>
  <si>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</si>
  <si>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</si>
  <si>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</si>
  <si>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</si>
  <si>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</si>
  <si>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</si>
  <si>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</si>
  <si>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</si>
  <si>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</si>
  <si>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</si>
  <si>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</si>
  <si>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</si>
  <si>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</si>
  <si>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</si>
  <si>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</si>
  <si>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</si>
  <si>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</si>
  <si>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</si>
  <si>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</si>
  <si>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</si>
  <si>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</si>
  <si>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</si>
  <si>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</si>
  <si>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</si>
  <si>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</si>
  <si>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</si>
  <si>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</si>
  <si>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</si>
  <si>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</si>
  <si>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</si>
  <si>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</si>
  <si>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</si>
  <si>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</si>
  <si>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</si>
  <si>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</si>
  <si>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</si>
  <si>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</si>
  <si>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</si>
  <si>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</si>
  <si>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</si>
  <si>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</si>
  <si>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</si>
  <si>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</si>
  <si>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</si>
  <si>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</si>
  <si>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</si>
  <si>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</si>
  <si>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</si>
  <si>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</si>
  <si>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</si>
  <si>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</si>
  <si>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</si>
  <si>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</si>
  <si>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</si>
  <si>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</si>
  <si>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</si>
  <si>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</si>
  <si>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</si>
  <si>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</si>
  <si>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</si>
  <si>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</si>
  <si>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</si>
  <si>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</si>
  <si>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</si>
  <si>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</si>
  <si>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</si>
  <si>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</si>
  <si>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</si>
  <si>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</si>
  <si>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</si>
  <si>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</si>
  <si>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</si>
  <si>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</si>
  <si>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</si>
  <si>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</si>
  <si>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</si>
  <si>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</si>
  <si>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</si>
  <si>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</si>
  <si>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</si>
  <si>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</si>
  <si>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</si>
  <si>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</si>
  <si>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</si>
  <si>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</si>
  <si>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</si>
  <si>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</si>
  <si>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</si>
  <si>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</si>
  <si>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</si>
  <si>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</si>
  <si>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</si>
  <si>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</si>
  <si>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</si>
  <si>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</si>
  <si>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</si>
  <si>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</si>
  <si>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</si>
  <si>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</si>
  <si>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</si>
  <si>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</si>
  <si>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</si>
  <si>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</si>
  <si>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</si>
  <si>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</si>
  <si>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</si>
  <si>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</si>
  <si>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</si>
  <si>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</si>
  <si>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</si>
  <si>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</si>
  <si>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</si>
  <si>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</si>
  <si>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</si>
  <si>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</si>
  <si>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</si>
  <si>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</si>
  <si>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</si>
  <si>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</si>
  <si>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</si>
  <si>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</si>
  <si>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</si>
  <si>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</si>
  <si>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</si>
  <si>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</si>
  <si>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</si>
  <si>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</si>
  <si>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</si>
  <si>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</si>
  <si>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</si>
  <si>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</si>
  <si>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</si>
  <si>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</si>
  <si>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</si>
  <si>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</si>
  <si>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</si>
  <si>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</si>
  <si>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</si>
  <si>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</si>
  <si>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</si>
  <si>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</si>
  <si>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</si>
  <si>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</si>
  <si>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</si>
  <si>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</si>
  <si>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</si>
  <si>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</si>
  <si>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</si>
  <si>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</si>
  <si>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</si>
  <si>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</si>
  <si>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</si>
  <si>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</si>
  <si>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</si>
  <si>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</si>
  <si>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</si>
  <si>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</si>
  <si>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</si>
  <si>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</si>
  <si>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</si>
  <si>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</si>
  <si>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</si>
  <si>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</si>
  <si>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</si>
  <si>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</si>
  <si>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</si>
  <si>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</si>
  <si>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</si>
  <si>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</si>
  <si>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</si>
  <si>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</si>
  <si>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</si>
  <si>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</si>
  <si>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</si>
  <si>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</si>
  <si>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</si>
  <si>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</si>
  <si>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</si>
  <si>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</si>
  <si>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</si>
  <si>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</si>
  <si>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</si>
  <si>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</si>
  <si>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</si>
  <si>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</si>
  <si>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</si>
  <si>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</si>
  <si>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</si>
  <si>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</si>
  <si>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</si>
  <si>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</si>
  <si>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</si>
  <si>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</si>
  <si>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</si>
  <si>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</si>
  <si>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</si>
  <si>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</si>
  <si>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</si>
  <si>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</si>
  <si>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</si>
  <si>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</si>
  <si>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</si>
  <si>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</si>
  <si>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</si>
  <si>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</si>
  <si>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</si>
  <si>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</si>
  <si>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</si>
  <si>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</si>
  <si>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</si>
  <si>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</si>
  <si>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</si>
  <si>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</si>
  <si>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</si>
  <si>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</si>
  <si>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</si>
  <si>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</si>
  <si>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</si>
  <si>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</si>
  <si>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</si>
  <si>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</si>
  <si>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</si>
  <si>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</si>
  <si>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</si>
  <si>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</si>
  <si>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</si>
  <si>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</si>
  <si>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</si>
  <si>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</si>
  <si>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</si>
  <si>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</si>
  <si>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</si>
  <si>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</si>
  <si>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</si>
  <si>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</si>
  <si>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</si>
  <si>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</si>
  <si>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</si>
  <si>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</si>
  <si>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</si>
  <si>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</si>
  <si>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</si>
  <si>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</si>
  <si>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</si>
  <si>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</si>
  <si>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</si>
  <si>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</si>
  <si>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</si>
  <si>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</si>
  <si>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</si>
  <si>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</si>
  <si>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</si>
  <si>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</si>
  <si>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</si>
  <si>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</si>
  <si>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</si>
  <si>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</si>
  <si>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</si>
  <si>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</si>
  <si>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</si>
  <si>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</si>
  <si>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</si>
  <si>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</si>
  <si>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</si>
  <si>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</si>
  <si>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</si>
  <si>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</si>
  <si>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</si>
  <si>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</si>
  <si>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</si>
  <si>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</si>
  <si>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</si>
  <si>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</si>
  <si>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</si>
  <si>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</si>
  <si>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</si>
  <si>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</si>
  <si>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</si>
  <si>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</si>
  <si>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</si>
  <si>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</si>
  <si>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</si>
  <si>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</si>
  <si>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</si>
  <si>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</si>
  <si>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</si>
  <si>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</si>
  <si>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</si>
  <si>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</si>
  <si>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</si>
  <si>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</si>
  <si>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</si>
  <si>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</si>
  <si>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</si>
  <si>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</si>
  <si>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</si>
  <si>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</si>
  <si>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</si>
  <si>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</si>
  <si>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</si>
  <si>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</si>
  <si>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</si>
  <si>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</si>
  <si>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</si>
  <si>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</si>
  <si>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</si>
  <si>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</si>
  <si>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</si>
  <si>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</si>
  <si>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</si>
  <si>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</si>
  <si>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</si>
  <si>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</si>
  <si>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</si>
  <si>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</si>
  <si>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</si>
  <si>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</si>
  <si>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</si>
  <si>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</si>
  <si>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</si>
  <si>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</si>
  <si>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</si>
  <si>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</si>
  <si>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</si>
  <si>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</si>
  <si>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</si>
  <si>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</si>
  <si>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</si>
  <si>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</si>
  <si>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</si>
  <si>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</si>
  <si>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</si>
  <si>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</si>
  <si>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</si>
  <si>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</si>
  <si>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</si>
  <si>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</si>
  <si>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</si>
  <si>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</si>
  <si>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</si>
  <si>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</si>
  <si>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</si>
  <si>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</si>
  <si>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</si>
  <si>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</si>
  <si>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</si>
  <si>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</si>
  <si>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</si>
  <si>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</si>
  <si>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</si>
  <si>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</si>
  <si>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</si>
  <si>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</si>
  <si>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</si>
  <si>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</si>
  <si>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</si>
  <si>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</si>
  <si>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</si>
  <si>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</si>
  <si>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</si>
  <si>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</si>
  <si>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</si>
  <si>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</si>
  <si>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</si>
  <si>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</si>
  <si>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</si>
  <si>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</si>
  <si>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</si>
  <si>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</si>
  <si>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</si>
  <si>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</si>
  <si>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</si>
  <si>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</si>
  <si>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</si>
  <si>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</si>
  <si>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</si>
  <si>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</si>
  <si>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</si>
  <si>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</si>
  <si>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</si>
  <si>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</si>
  <si>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</si>
  <si>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</si>
  <si>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</si>
  <si>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</si>
  <si>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</si>
  <si>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</si>
  <si>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</si>
  <si>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</si>
  <si>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</si>
  <si>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</si>
  <si>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</si>
  <si>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</si>
  <si>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</si>
  <si>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</si>
  <si>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</si>
  <si>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</si>
  <si>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</si>
  <si>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</si>
  <si>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</si>
  <si>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</si>
  <si>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</si>
  <si>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</si>
  <si>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</si>
  <si>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</si>
  <si>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</si>
  <si>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</si>
  <si>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</si>
  <si>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</si>
  <si>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</si>
  <si>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</si>
  <si>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</si>
  <si>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</si>
  <si>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</si>
  <si>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</si>
  <si>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</si>
  <si>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</si>
  <si>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</si>
  <si>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</si>
  <si>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</si>
  <si>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</si>
  <si>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</si>
  <si>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</si>
  <si>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</si>
  <si>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</si>
  <si>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</si>
  <si>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</si>
  <si>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</si>
  <si>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</si>
  <si>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</si>
  <si>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</si>
  <si>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</si>
  <si>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</si>
  <si>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</si>
  <si>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</si>
  <si>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</si>
  <si>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</si>
  <si>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</si>
  <si>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</si>
  <si>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</si>
  <si>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</si>
  <si>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</si>
  <si>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</si>
  <si>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</si>
  <si>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</si>
  <si>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</si>
  <si>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</si>
  <si>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</si>
  <si>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</si>
  <si>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</si>
  <si>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</si>
  <si>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</si>
  <si>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</si>
  <si>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</si>
  <si>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</si>
  <si>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</si>
  <si>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</si>
  <si>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</si>
  <si>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</si>
  <si>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</si>
  <si>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</si>
  <si>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</si>
  <si>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</si>
  <si>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</si>
  <si>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</si>
  <si>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</si>
  <si>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</si>
  <si>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</si>
  <si>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</si>
  <si>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</si>
  <si>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</si>
  <si>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</si>
  <si>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</si>
  <si>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</si>
  <si>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</si>
  <si>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</si>
  <si>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</si>
  <si>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</si>
  <si>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</si>
  <si>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</si>
  <si>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</si>
  <si>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</si>
  <si>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</si>
  <si>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</si>
  <si>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</si>
  <si>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</si>
  <si>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</si>
  <si>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</si>
  <si>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</si>
  <si>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</si>
  <si>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</si>
  <si>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</si>
  <si>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</si>
  <si>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</si>
  <si>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</si>
  <si>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</si>
  <si>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</si>
  <si>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</si>
  <si>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</si>
  <si>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</si>
  <si>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</si>
  <si>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</si>
  <si>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</si>
  <si>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</si>
  <si>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</si>
  <si>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</si>
  <si>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</si>
  <si>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</si>
  <si>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</si>
  <si>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</si>
  <si>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</si>
  <si>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</si>
  <si>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</si>
  <si>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</si>
  <si>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</si>
  <si>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</si>
  <si>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</si>
  <si>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</si>
  <si>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</si>
  <si>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</si>
  <si>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</si>
  <si>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</si>
  <si>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</si>
  <si>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</si>
  <si>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</si>
  <si>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</si>
  <si>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</si>
  <si>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</si>
  <si>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</si>
  <si>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</si>
  <si>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</si>
  <si>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</si>
  <si>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</si>
  <si>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</si>
  <si>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</si>
  <si>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</si>
  <si>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</si>
  <si>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</si>
  <si>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</si>
  <si>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</si>
  <si>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</si>
  <si>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</si>
  <si>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</si>
  <si>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</si>
  <si>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</si>
  <si>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</si>
  <si>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</si>
  <si>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</si>
  <si>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</si>
  <si>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</si>
  <si>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</si>
  <si>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</si>
  <si>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</si>
  <si>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</si>
  <si>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</si>
  <si>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</si>
  <si>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</si>
  <si>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</si>
  <si>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</si>
  <si>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</si>
  <si>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</si>
  <si>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</si>
  <si>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</si>
  <si>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</si>
  <si>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</si>
  <si>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</si>
  <si>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</si>
  <si>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</si>
  <si>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</si>
  <si>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</si>
  <si>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</si>
  <si>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</si>
  <si>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</si>
  <si>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</si>
  <si>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</si>
  <si>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</si>
  <si>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</si>
  <si>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</si>
  <si>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</si>
  <si>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</si>
  <si>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</si>
  <si>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</si>
  <si>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</si>
  <si>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</si>
  <si>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</si>
  <si>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</si>
  <si>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</si>
  <si>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</si>
  <si>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</si>
  <si>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</si>
  <si>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</si>
  <si>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</si>
  <si>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</si>
  <si>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</si>
  <si>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</si>
  <si>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</si>
  <si>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</si>
  <si>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</si>
  <si>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</si>
  <si>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</si>
  <si>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</si>
  <si>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</si>
  <si>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</si>
  <si>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</si>
  <si>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</si>
  <si>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</si>
  <si>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</si>
  <si>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</si>
  <si>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</si>
  <si>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</si>
  <si>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</si>
  <si>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</si>
  <si>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</si>
  <si>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</si>
  <si>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</si>
  <si>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</si>
  <si>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</si>
  <si>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</si>
  <si>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</si>
  <si>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</si>
  <si>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</si>
  <si>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</si>
  <si>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</si>
  <si>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</si>
  <si>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</si>
  <si>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</si>
  <si>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</si>
  <si>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</si>
  <si>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</si>
  <si>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</si>
  <si>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</si>
  <si>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</si>
  <si>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</si>
  <si>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</si>
  <si>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</si>
  <si>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</si>
  <si>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</si>
  <si>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</si>
  <si>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</si>
  <si>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</si>
  <si>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</si>
  <si>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</si>
  <si>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</si>
  <si>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</si>
  <si>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</si>
  <si>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</si>
  <si>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</si>
  <si>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</si>
  <si>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</si>
  <si>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</si>
  <si>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</si>
  <si>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</si>
  <si>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</si>
  <si>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</si>
  <si>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</si>
  <si>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</si>
  <si>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</si>
  <si>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</si>
  <si>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</si>
  <si>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</si>
  <si>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</si>
  <si>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</si>
  <si>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</si>
  <si>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</si>
  <si>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</si>
  <si>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</si>
  <si>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</si>
  <si>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</si>
  <si>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</si>
  <si>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</si>
  <si>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</si>
  <si>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</si>
  <si>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</si>
  <si>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</si>
  <si>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</si>
  <si>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</si>
  <si>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</si>
  <si>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</si>
  <si>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</si>
  <si>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</si>
  <si>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</si>
  <si>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</si>
  <si>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</si>
  <si>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</si>
  <si>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</si>
  <si>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</si>
  <si>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</si>
  <si>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</si>
  <si>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</si>
  <si>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</si>
  <si>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</si>
  <si>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</si>
  <si>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</si>
  <si>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</si>
  <si>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</si>
  <si>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</si>
  <si>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</si>
  <si>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</si>
  <si>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</si>
  <si>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</si>
  <si>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</si>
  <si>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</si>
  <si>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</si>
  <si>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</si>
  <si>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</si>
  <si>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</si>
  <si>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</si>
  <si>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</si>
  <si>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</si>
  <si>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</si>
  <si>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</si>
  <si>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</si>
  <si>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</si>
  <si>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</si>
  <si>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</si>
  <si>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</si>
  <si>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</si>
  <si>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</si>
  <si>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</si>
  <si>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</si>
  <si>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</si>
  <si>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</si>
  <si>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</si>
  <si>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</si>
  <si>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</si>
  <si>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</si>
  <si>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</si>
  <si>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</si>
  <si>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</si>
  <si>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</si>
  <si>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</si>
  <si>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</si>
  <si>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</si>
  <si>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</si>
  <si>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</si>
  <si>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</si>
  <si>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</si>
  <si>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</si>
  <si>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</si>
  <si>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</si>
  <si>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</si>
  <si>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</si>
  <si>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</si>
  <si>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</si>
  <si>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</si>
  <si>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</si>
  <si>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</si>
  <si>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</si>
  <si>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</si>
  <si>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</si>
  <si>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</si>
  <si>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</si>
  <si>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</si>
  <si>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</si>
  <si>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</si>
  <si>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</si>
  <si>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</si>
  <si>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</si>
  <si>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</si>
  <si>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</si>
  <si>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</si>
  <si>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</si>
  <si>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</si>
  <si>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</si>
  <si>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</si>
  <si>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</si>
  <si>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</si>
  <si>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</si>
  <si>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</si>
  <si>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</si>
  <si>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</si>
  <si>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</si>
  <si>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</si>
  <si>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</si>
  <si>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</si>
  <si>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</si>
  <si>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</si>
  <si>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</si>
  <si>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</si>
  <si>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</si>
  <si>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</si>
  <si>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</si>
  <si>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</si>
  <si>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</si>
  <si>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</si>
  <si>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</si>
  <si>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</si>
  <si>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</si>
  <si>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</si>
  <si>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</si>
  <si>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</si>
  <si>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</si>
  <si>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</si>
  <si>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</si>
  <si>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</si>
  <si>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</si>
  <si>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</si>
  <si>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</si>
  <si>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</si>
  <si>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</si>
  <si>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</si>
  <si>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</si>
  <si>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</si>
  <si>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</si>
  <si>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</si>
  <si>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</si>
  <si>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</si>
  <si>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</si>
  <si>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</si>
  <si>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</si>
  <si>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</si>
  <si>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</si>
  <si>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</si>
  <si>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</si>
  <si>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</si>
  <si>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</si>
  <si>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</si>
  <si>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</si>
  <si>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</si>
  <si>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</si>
  <si>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</si>
  <si>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</si>
  <si>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</si>
  <si>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</si>
  <si>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</si>
  <si>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</si>
  <si>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</si>
  <si>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</si>
  <si>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</si>
  <si>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</si>
  <si>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</si>
  <si>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</si>
  <si>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</si>
  <si>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</si>
  <si>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</si>
  <si>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</si>
  <si>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</si>
  <si>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</si>
  <si>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</si>
  <si>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</si>
  <si>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</si>
  <si>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</si>
  <si>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</si>
  <si>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</si>
  <si>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</si>
  <si>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</si>
  <si>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</si>
  <si>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</si>
  <si>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</si>
  <si>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</si>
  <si>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</si>
  <si>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</si>
  <si>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</si>
  <si>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</si>
  <si>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</si>
  <si>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</si>
  <si>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</si>
  <si>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</si>
  <si>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</si>
  <si>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</si>
  <si>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</si>
  <si>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</si>
  <si>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</si>
  <si>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</si>
  <si>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</si>
  <si>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</si>
  <si>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</si>
  <si>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</si>
  <si>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</si>
  <si>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</si>
  <si>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</si>
  <si>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</si>
  <si>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</si>
  <si>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</si>
  <si>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</si>
  <si>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</si>
  <si>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</si>
  <si>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</si>
  <si>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</si>
  <si>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</si>
  <si>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</si>
  <si>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</si>
  <si>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</si>
  <si>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</si>
  <si>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</si>
  <si>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</si>
  <si>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</si>
  <si>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</si>
  <si>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</si>
  <si>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</si>
  <si>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</si>
  <si>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</si>
  <si>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</si>
  <si>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</si>
  <si>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</si>
  <si>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</si>
  <si>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</si>
  <si>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</si>
  <si>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</si>
  <si>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</si>
  <si>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</si>
  <si>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</si>
  <si>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</si>
  <si>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</si>
  <si>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</si>
  <si>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</si>
  <si>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</si>
  <si>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</si>
  <si>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</si>
  <si>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</si>
  <si>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</si>
  <si>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</si>
  <si>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</si>
  <si>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</si>
  <si>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</si>
  <si>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</si>
  <si>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</si>
  <si>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</si>
  <si>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</si>
  <si>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</si>
  <si>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</si>
  <si>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</si>
  <si>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</si>
  <si>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</si>
  <si>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</si>
  <si>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</si>
  <si>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</si>
  <si>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</si>
  <si>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</si>
  <si>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</si>
  <si>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</si>
  <si>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</si>
  <si>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</si>
  <si>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</si>
  <si>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</si>
  <si>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</si>
  <si>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</si>
  <si>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</si>
  <si>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</si>
  <si>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</si>
  <si>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</si>
  <si>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</si>
  <si>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</si>
  <si>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</si>
  <si>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</si>
  <si>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</si>
  <si>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</si>
  <si>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</si>
  <si>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</si>
  <si>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</si>
  <si>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</si>
  <si>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</si>
  <si>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</si>
  <si>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</si>
  <si>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</si>
  <si>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</si>
  <si>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</si>
  <si>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</si>
  <si>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</si>
  <si>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</si>
  <si>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</si>
  <si>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</si>
  <si>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</si>
  <si>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</si>
  <si>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</si>
  <si>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</si>
  <si>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</si>
  <si>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</si>
  <si>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</si>
  <si>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</si>
  <si>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</si>
  <si>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</si>
  <si>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</si>
  <si>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</si>
  <si>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</si>
  <si>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</si>
  <si>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</si>
  <si>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</si>
  <si>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</si>
  <si>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</si>
  <si>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</si>
  <si>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</si>
  <si>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</si>
  <si>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</si>
  <si>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</si>
  <si>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</si>
  <si>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</si>
  <si>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</si>
  <si>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</si>
  <si>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</si>
  <si>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</si>
  <si>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</si>
  <si>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</si>
  <si>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</si>
  <si>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</si>
  <si>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</si>
  <si>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</si>
  <si>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</si>
  <si>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</si>
  <si>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</si>
  <si>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</si>
  <si>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</si>
  <si>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</si>
  <si>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</si>
  <si>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</si>
  <si>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</si>
  <si>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</si>
  <si>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</si>
  <si>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</si>
  <si>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</si>
  <si>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</si>
  <si>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</si>
  <si>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</si>
  <si>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</si>
  <si>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</si>
  <si>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</si>
  <si>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</si>
  <si>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</si>
  <si>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</si>
  <si>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</si>
  <si>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</si>
  <si>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</si>
  <si>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</si>
  <si>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</si>
  <si>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</si>
  <si>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</si>
  <si>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</si>
  <si>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</si>
  <si>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</si>
  <si>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</si>
  <si>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</si>
  <si>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</si>
  <si>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</si>
  <si>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</si>
  <si>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</si>
  <si>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</si>
  <si>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</si>
  <si>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</si>
  <si>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</si>
  <si>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</si>
  <si>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</si>
  <si>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</si>
  <si>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</si>
  <si>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</si>
  <si>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</si>
  <si>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</si>
  <si>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</si>
  <si>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</si>
  <si>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</si>
  <si>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</si>
  <si>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</si>
  <si>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</si>
  <si>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</si>
  <si>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</si>
  <si>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</si>
  <si>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</si>
  <si>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</si>
  <si>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</si>
  <si>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</si>
  <si>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</si>
  <si>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</si>
  <si>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</si>
  <si>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</si>
  <si>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</si>
  <si>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</si>
  <si>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</si>
  <si>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</si>
  <si>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</si>
  <si>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</si>
  <si>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</si>
  <si>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</si>
  <si>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</si>
  <si>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</si>
  <si>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</si>
  <si>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</si>
  <si>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</si>
  <si>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</si>
  <si>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</si>
  <si>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</si>
  <si>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</si>
  <si>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</si>
  <si>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</si>
  <si>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</si>
  <si>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</si>
  <si>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</si>
  <si>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</si>
  <si>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</si>
  <si>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</si>
  <si>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</si>
  <si>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</si>
  <si>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</si>
  <si>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</si>
  <si>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</si>
  <si>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</si>
  <si>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</si>
  <si>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</si>
  <si>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</si>
  <si>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</si>
  <si>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</si>
  <si>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</si>
  <si>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</si>
  <si>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</si>
  <si>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</si>
  <si>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</si>
  <si>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</si>
  <si>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</si>
  <si>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</si>
  <si>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</si>
  <si>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</si>
  <si>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</si>
  <si>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</si>
  <si>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</si>
  <si>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</si>
  <si>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</si>
  <si>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</si>
  <si>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</si>
  <si>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</si>
  <si>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</si>
  <si>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</si>
  <si>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</si>
  <si>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</si>
  <si>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</si>
  <si>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</si>
  <si>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</si>
  <si>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</si>
  <si>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</si>
  <si>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</si>
  <si>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</si>
  <si>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</si>
  <si>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</si>
  <si>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</si>
  <si>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</si>
  <si>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</si>
  <si>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</si>
  <si>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</si>
  <si>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</si>
  <si>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</si>
  <si>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</si>
  <si>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</si>
  <si>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</si>
  <si>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</si>
  <si>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</si>
  <si>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</si>
  <si>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</si>
  <si>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</si>
  <si>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</si>
  <si>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</si>
  <si>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</si>
  <si>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</si>
  <si>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</si>
  <si>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</si>
  <si>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</si>
  <si>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</si>
  <si>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</si>
  <si>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</si>
  <si>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</si>
  <si>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</si>
  <si>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</si>
  <si>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</si>
  <si>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</si>
  <si>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</si>
  <si>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</si>
  <si>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</si>
  <si>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</si>
  <si>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</si>
  <si>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</si>
  <si>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</si>
  <si>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</si>
  <si>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</si>
  <si>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</si>
  <si>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</si>
  <si>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</si>
  <si>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</si>
  <si>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</si>
  <si>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</si>
  <si>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</si>
  <si>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</si>
  <si>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</si>
  <si>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</si>
  <si>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</si>
  <si>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</si>
  <si>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</si>
  <si>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</si>
  <si>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</si>
  <si>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</si>
  <si>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</si>
  <si>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</si>
  <si>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</si>
  <si>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</si>
  <si>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</si>
  <si>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</si>
  <si>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</si>
  <si>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</si>
  <si>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</si>
  <si>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</si>
  <si>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</si>
  <si>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</si>
  <si>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</si>
  <si>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</si>
  <si>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</si>
  <si>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</si>
  <si>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</si>
  <si>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</si>
  <si>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</si>
  <si>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</si>
  <si>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</si>
  <si>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</si>
  <si>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</si>
  <si>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</si>
  <si>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</si>
  <si>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</si>
  <si>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</si>
  <si>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</si>
  <si>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</si>
  <si>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</si>
  <si>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</si>
  <si>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</si>
  <si>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</si>
  <si>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</si>
  <si>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</si>
  <si>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</si>
  <si>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</si>
  <si>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</si>
  <si>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</si>
  <si>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</si>
  <si>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</si>
  <si>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</si>
  <si>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</si>
  <si>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</si>
  <si>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</si>
  <si>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</si>
  <si>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</si>
  <si>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</si>
  <si>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</si>
  <si>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</si>
  <si>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</si>
  <si>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</si>
  <si>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</si>
  <si>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</si>
  <si>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</si>
  <si>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</si>
  <si>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</si>
  <si>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</si>
  <si>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</si>
  <si>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</si>
  <si>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</si>
  <si>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</si>
  <si>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</si>
  <si>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</si>
  <si>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</si>
  <si>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</si>
  <si>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</si>
  <si>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</si>
  <si>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</si>
  <si>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</si>
  <si>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</si>
  <si>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</si>
  <si>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</si>
  <si>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</si>
  <si>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</si>
  <si>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</si>
  <si>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</si>
  <si>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</si>
  <si>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</si>
  <si>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</si>
  <si>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</si>
  <si>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</si>
  <si>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</si>
  <si>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</si>
  <si>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</si>
  <si>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</si>
  <si>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</si>
  <si>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</si>
  <si>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</si>
  <si>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</si>
  <si>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</si>
  <si>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</si>
  <si>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</si>
  <si>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</si>
  <si>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</si>
  <si>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</si>
  <si>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</si>
  <si>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</si>
  <si>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</si>
  <si>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</si>
  <si>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</si>
  <si>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</si>
  <si>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</si>
  <si>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</si>
  <si>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</si>
  <si>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</si>
  <si>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</si>
  <si>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</si>
  <si>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</si>
  <si>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</si>
  <si>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</si>
  <si>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</si>
  <si>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</si>
  <si>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</si>
  <si>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</si>
  <si>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</si>
  <si>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</si>
  <si>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</si>
  <si>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</si>
  <si>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</si>
  <si>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</si>
  <si>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</si>
  <si>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</si>
  <si>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</si>
  <si>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</si>
  <si>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</si>
  <si>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</si>
  <si>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</si>
  <si>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</si>
  <si>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</si>
  <si>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</si>
  <si>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</si>
  <si>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</si>
  <si>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</si>
  <si>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</si>
  <si>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</si>
  <si>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</si>
  <si>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</si>
  <si>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</si>
  <si>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</si>
  <si>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</si>
  <si>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</si>
  <si>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</si>
  <si>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</si>
  <si>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</si>
  <si>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</si>
  <si>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</si>
  <si>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</si>
  <si>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</si>
  <si>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</si>
  <si>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</si>
  <si>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</si>
  <si>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</si>
  <si>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</si>
  <si>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</si>
  <si>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</si>
  <si>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</si>
  <si>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</si>
  <si>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</si>
  <si>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</si>
  <si>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</si>
  <si>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</si>
  <si>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</si>
  <si>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</si>
  <si>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</si>
  <si>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</si>
  <si>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</si>
  <si>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</si>
  <si>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</si>
  <si>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</si>
  <si>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</si>
  <si>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</si>
  <si>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</si>
  <si>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</si>
  <si>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</si>
  <si>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</si>
  <si>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</si>
  <si>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</si>
  <si>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</si>
  <si>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</si>
  <si>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</si>
  <si>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</si>
  <si>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</si>
  <si>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</si>
  <si>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</si>
  <si>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</si>
  <si>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</si>
  <si>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</si>
  <si>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</si>
  <si>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</si>
  <si>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</si>
  <si>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</si>
  <si>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</si>
  <si>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</si>
  <si>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</si>
  <si>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</si>
  <si>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</si>
  <si>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</si>
  <si>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</si>
  <si>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</si>
  <si>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</si>
  <si>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</si>
  <si>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</si>
  <si>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</si>
  <si>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</si>
  <si>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</si>
  <si>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</si>
  <si>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</si>
  <si>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</si>
  <si>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</si>
  <si>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</si>
  <si>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</si>
  <si>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</si>
  <si>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</si>
  <si>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</si>
  <si>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</si>
  <si>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</si>
  <si>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</si>
  <si>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</si>
  <si>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</si>
  <si>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</si>
  <si>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</si>
  <si>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</si>
  <si>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</si>
  <si>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</si>
  <si>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</si>
  <si>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</si>
  <si>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</si>
  <si>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</si>
  <si>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</si>
  <si>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</si>
  <si>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</si>
  <si>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</si>
  <si>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</si>
  <si>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</si>
  <si>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</si>
  <si>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</si>
  <si>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</si>
  <si>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</si>
  <si>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</si>
  <si>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</si>
  <si>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</si>
  <si>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</si>
  <si>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</si>
  <si>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</si>
  <si>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</si>
  <si>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</si>
  <si>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</si>
  <si>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</si>
  <si>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</si>
  <si>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</si>
  <si>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</si>
  <si>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</si>
  <si>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</si>
  <si>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</si>
  <si>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</si>
  <si>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</si>
  <si>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</si>
  <si>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</si>
  <si>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</si>
  <si>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</si>
  <si>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</si>
  <si>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</si>
  <si>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</si>
  <si>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</si>
  <si>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</si>
  <si>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</si>
  <si>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</si>
  <si>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</si>
  <si>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</si>
  <si>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</si>
  <si>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</si>
  <si>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</si>
  <si>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</si>
  <si>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</si>
  <si>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</si>
  <si>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</si>
  <si>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</si>
  <si>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</si>
  <si>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</si>
  <si>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</si>
  <si>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</si>
  <si>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</si>
  <si>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</si>
  <si>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</si>
  <si>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</si>
  <si>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</si>
  <si>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</si>
  <si>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</si>
  <si>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</si>
  <si>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</si>
  <si>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</si>
  <si>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</si>
  <si>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</si>
  <si>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</si>
  <si>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</si>
  <si>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</si>
  <si>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</si>
  <si>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</si>
  <si>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</si>
  <si>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</si>
  <si>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</si>
  <si>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</si>
  <si>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</si>
  <si>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</si>
  <si>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</si>
  <si>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</si>
  <si>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</si>
  <si>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</si>
  <si>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</si>
  <si>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</si>
  <si>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</si>
  <si>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</si>
  <si>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</si>
  <si>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</si>
  <si>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</si>
  <si>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</si>
  <si>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</si>
  <si>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</si>
  <si>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</si>
  <si>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</si>
  <si>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</si>
  <si>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</si>
  <si>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</si>
  <si>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</si>
  <si>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</si>
  <si>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</si>
  <si>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</si>
  <si>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</si>
  <si>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</si>
  <si>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</si>
  <si>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</si>
  <si>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</si>
  <si>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</si>
  <si>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</si>
  <si>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</si>
  <si>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</si>
  <si>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</si>
  <si>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</si>
  <si>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</si>
  <si>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</si>
  <si>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</si>
  <si>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</si>
  <si>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</si>
  <si>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</si>
  <si>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</si>
  <si>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</si>
  <si>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</si>
  <si>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</si>
  <si>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</si>
  <si>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</si>
  <si>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</si>
  <si>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</si>
  <si>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</si>
  <si>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</si>
  <si>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</si>
  <si>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</si>
  <si>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</si>
  <si>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</si>
  <si>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</si>
  <si>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</si>
  <si>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</si>
  <si>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</si>
  <si>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</si>
  <si>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</si>
  <si>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</si>
  <si>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</si>
  <si>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</si>
  <si>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</si>
  <si>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</si>
  <si>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</si>
  <si>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</si>
  <si>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</si>
  <si>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</si>
  <si>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</si>
  <si>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</si>
  <si>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</si>
  <si>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</si>
  <si>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</si>
  <si>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</si>
  <si>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</si>
  <si>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</si>
  <si>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</si>
  <si>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</si>
  <si>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</si>
  <si>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</si>
  <si>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</si>
  <si>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</si>
  <si>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</si>
  <si>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</si>
  <si>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</si>
  <si>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</si>
  <si>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</si>
  <si>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</si>
  <si>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</si>
  <si>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</si>
  <si>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</si>
  <si>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</si>
  <si>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</si>
  <si>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</si>
  <si>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</si>
  <si>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</si>
  <si>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</si>
  <si>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</si>
  <si>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</si>
  <si>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</si>
  <si>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</si>
  <si>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</si>
  <si>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</si>
  <si>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</si>
  <si>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</si>
  <si>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</si>
  <si>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</si>
  <si>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</si>
  <si>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</si>
  <si>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</si>
  <si>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</si>
  <si>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</si>
  <si>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</si>
  <si>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</si>
  <si>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</si>
  <si>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</si>
  <si>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</si>
  <si>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</si>
  <si>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</si>
  <si>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</si>
  <si>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</si>
  <si>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</si>
  <si>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</si>
  <si>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</si>
  <si>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</si>
  <si>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</si>
  <si>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</si>
  <si>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</si>
  <si>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</si>
  <si>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</si>
  <si>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</si>
  <si>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</si>
  <si>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</si>
  <si>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</si>
  <si>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</si>
  <si>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</si>
  <si>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</si>
  <si>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</si>
  <si>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</si>
  <si>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</si>
  <si>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</si>
  <si>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</si>
  <si>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</si>
  <si>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</si>
  <si>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</si>
  <si>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</si>
  <si>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</si>
  <si>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</si>
  <si>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</si>
  <si>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</si>
  <si>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</si>
  <si>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</si>
  <si>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</si>
  <si>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</si>
  <si>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</si>
  <si>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</si>
  <si>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</si>
  <si>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</si>
  <si>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</si>
  <si>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</si>
  <si>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</si>
  <si>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</si>
  <si>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</si>
  <si>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</si>
  <si>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</si>
  <si>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</si>
  <si>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</si>
  <si>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</si>
  <si>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</si>
  <si>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</si>
  <si>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</si>
  <si>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</si>
  <si>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</si>
  <si>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</si>
  <si>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</si>
  <si>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</si>
  <si>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</si>
  <si>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</si>
  <si>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</si>
  <si>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</si>
  <si>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</si>
  <si>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</si>
  <si>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</si>
  <si>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</si>
  <si>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</si>
  <si>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</si>
  <si>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</si>
  <si>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</si>
  <si>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</si>
  <si>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</si>
  <si>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</si>
  <si>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</si>
  <si>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</si>
  <si>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</si>
  <si>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</si>
  <si>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</si>
  <si>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</si>
  <si>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</si>
  <si>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</si>
  <si>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</si>
  <si>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</si>
  <si>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</si>
  <si>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</si>
  <si>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</si>
  <si>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</si>
  <si>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</si>
  <si>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</si>
  <si>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</si>
  <si>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</si>
  <si>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</si>
  <si>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</si>
  <si>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</si>
  <si>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</si>
  <si>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</si>
  <si>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</si>
  <si>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</si>
  <si>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</si>
  <si>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</si>
  <si>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</si>
  <si>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</si>
  <si>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</si>
  <si>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</si>
  <si>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</si>
  <si>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</si>
  <si>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</si>
  <si>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</si>
  <si>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</si>
  <si>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</si>
  <si>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</si>
  <si>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</si>
  <si>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</si>
  <si>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</si>
  <si>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</si>
  <si>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</si>
  <si>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</si>
  <si>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</si>
  <si>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</si>
  <si>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</si>
  <si>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</si>
  <si>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</si>
  <si>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</si>
  <si>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</si>
  <si>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</si>
  <si>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</si>
  <si>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</si>
  <si>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</si>
  <si>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</si>
  <si>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</si>
  <si>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</si>
  <si>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</si>
  <si>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</si>
  <si>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</si>
  <si>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</si>
  <si>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</si>
  <si>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</si>
  <si>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</si>
  <si>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</si>
  <si>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</si>
  <si>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</si>
  <si>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</si>
  <si>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</si>
  <si>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</si>
  <si>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</si>
  <si>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</si>
  <si>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</si>
  <si>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</si>
  <si>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</si>
  <si>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</si>
  <si>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</si>
  <si>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</si>
  <si>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</si>
  <si>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</si>
  <si>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</si>
  <si>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</si>
  <si>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</si>
  <si>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</si>
  <si>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</si>
  <si>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</si>
  <si>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</si>
  <si>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</si>
  <si>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</si>
  <si>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</si>
  <si>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</si>
  <si>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</si>
  <si>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</si>
  <si>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</si>
  <si>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</si>
  <si>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</si>
  <si>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</si>
  <si>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</si>
  <si>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</si>
  <si>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</si>
  <si>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</si>
  <si>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</si>
  <si>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</si>
  <si>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</si>
  <si>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</si>
  <si>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</si>
  <si>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</si>
  <si>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</si>
  <si>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</si>
  <si>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</si>
  <si>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</si>
  <si>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</si>
  <si>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</si>
  <si>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</si>
  <si>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</si>
  <si>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</si>
  <si>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</si>
  <si>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</si>
  <si>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</si>
  <si>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</si>
  <si>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</si>
  <si>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</si>
  <si>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</si>
  <si>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</si>
  <si>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</si>
  <si>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</si>
  <si>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</si>
  <si>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</si>
  <si>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</si>
  <si>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</si>
  <si>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</si>
  <si>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</si>
  <si>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</si>
  <si>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</si>
  <si>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</si>
  <si>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</si>
  <si>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</si>
  <si>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</si>
  <si>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</si>
  <si>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</si>
  <si>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</si>
  <si>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</si>
  <si>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</si>
  <si>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</si>
  <si>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</si>
  <si>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</si>
  <si>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</si>
  <si>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</si>
  <si>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</si>
  <si>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</si>
  <si>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</si>
  <si>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</si>
  <si>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</si>
  <si>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</si>
  <si>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</si>
  <si>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</si>
  <si>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</si>
  <si>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</si>
  <si>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</si>
  <si>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</si>
  <si>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</si>
  <si>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</si>
  <si>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</si>
  <si>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</si>
  <si>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</si>
  <si>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</si>
  <si>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</si>
  <si>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</si>
  <si>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</si>
  <si>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</si>
  <si>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</si>
  <si>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</si>
  <si>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</si>
  <si>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</si>
  <si>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</si>
  <si>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</si>
  <si>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</si>
  <si>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</si>
  <si>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</si>
  <si>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</si>
  <si>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</si>
  <si>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</si>
  <si>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</si>
  <si>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</si>
  <si>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</si>
  <si>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</si>
  <si>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</si>
  <si>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</si>
  <si>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</si>
  <si>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</si>
  <si>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</si>
  <si>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</si>
  <si>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</si>
  <si>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</si>
  <si>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</si>
  <si>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</si>
  <si>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</si>
  <si>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</si>
  <si>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</si>
  <si>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</si>
  <si>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</si>
  <si>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</si>
  <si>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</si>
  <si>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</si>
  <si>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</si>
  <si>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</si>
  <si>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</si>
  <si>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</si>
  <si>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</si>
  <si>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</si>
  <si>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</si>
  <si>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</si>
  <si>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</si>
  <si>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</si>
  <si>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</si>
  <si>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</si>
  <si>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</si>
  <si>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</si>
  <si>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</si>
  <si>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</si>
  <si>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</si>
  <si>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</si>
  <si>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</si>
  <si>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</si>
  <si>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</si>
  <si>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</si>
  <si>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</si>
  <si>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</si>
  <si>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</si>
  <si>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</si>
  <si>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</si>
  <si>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</si>
  <si>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</si>
  <si>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</si>
  <si>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</si>
  <si>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</si>
  <si>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</si>
  <si>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</si>
  <si>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</si>
  <si>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</si>
  <si>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</si>
  <si>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</si>
  <si>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</si>
  <si>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</si>
  <si>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</si>
  <si>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</si>
  <si>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</si>
  <si>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</si>
  <si>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</si>
  <si>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</si>
  <si>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</si>
  <si>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</si>
  <si>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</si>
  <si>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</si>
  <si>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</si>
  <si>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</si>
  <si>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</si>
  <si>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</si>
  <si>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</si>
  <si>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</si>
  <si>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</si>
  <si>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</si>
  <si>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</si>
  <si>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</si>
  <si>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</si>
  <si>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</si>
  <si>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</si>
  <si>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</si>
  <si>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</si>
  <si>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</si>
  <si>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</si>
  <si>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</si>
  <si>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</si>
  <si>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</si>
  <si>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</si>
  <si>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</si>
  <si>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</si>
  <si>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</si>
  <si>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</si>
  <si>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</si>
  <si>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</si>
  <si>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</si>
  <si>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</si>
  <si>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</si>
  <si>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</si>
  <si>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</si>
  <si>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</si>
  <si>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</si>
  <si>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</si>
  <si>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</si>
  <si>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</si>
  <si>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</si>
  <si>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</si>
  <si>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</si>
  <si>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</si>
  <si>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</si>
  <si>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</si>
  <si>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</si>
  <si>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</si>
  <si>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</si>
  <si>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</si>
  <si>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</si>
  <si>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</si>
  <si>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</si>
  <si>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</si>
  <si>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</si>
  <si>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</si>
  <si>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</si>
  <si>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</si>
  <si>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</si>
  <si>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</si>
  <si>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</si>
  <si>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</si>
  <si>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</si>
  <si>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</si>
  <si>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</si>
  <si>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</si>
  <si>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</si>
  <si>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</si>
  <si>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</si>
  <si>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</si>
  <si>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</si>
  <si>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</si>
  <si>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</si>
  <si>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</si>
  <si>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</si>
  <si>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</si>
  <si>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</si>
  <si>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</si>
  <si>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</si>
  <si>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</si>
  <si>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</si>
  <si>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</si>
  <si>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</si>
  <si>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</si>
  <si>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</si>
  <si>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</si>
  <si>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</si>
  <si>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</si>
  <si>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</si>
  <si>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</si>
  <si>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</si>
  <si>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</si>
  <si>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</si>
  <si>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</si>
  <si>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</si>
  <si>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</si>
  <si>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</si>
  <si>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</si>
  <si>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</si>
  <si>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</si>
  <si>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</si>
  <si>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</si>
  <si>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</si>
  <si>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</si>
  <si>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</si>
  <si>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</si>
  <si>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</si>
  <si>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</si>
  <si>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</si>
  <si>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</si>
  <si>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</si>
  <si>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</si>
  <si>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</si>
  <si>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</si>
  <si>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</si>
  <si>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</si>
  <si>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</si>
  <si>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</si>
  <si>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</si>
  <si>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</si>
  <si>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</si>
  <si>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</si>
  <si>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</si>
  <si>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</si>
  <si>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</si>
  <si>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</si>
  <si>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</si>
  <si>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</si>
  <si>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</si>
  <si>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</si>
  <si>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</si>
  <si>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</si>
  <si>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</si>
  <si>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</si>
  <si>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</si>
  <si>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</si>
  <si>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</si>
  <si>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</si>
  <si>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</si>
  <si>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</si>
  <si>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</si>
  <si>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</si>
  <si>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</si>
  <si>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</si>
  <si>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</si>
  <si>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</si>
  <si>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</si>
  <si>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</si>
  <si>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</si>
  <si>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</si>
  <si>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</si>
  <si>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</si>
  <si>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</si>
  <si>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</si>
  <si>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</si>
  <si>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</si>
  <si>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</si>
  <si>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</si>
  <si>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</si>
  <si>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</si>
  <si>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</si>
  <si>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</si>
  <si>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</si>
  <si>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</si>
  <si>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</si>
  <si>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</si>
  <si>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</si>
  <si>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</si>
  <si>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</si>
  <si>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</si>
  <si>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</si>
  <si>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</si>
  <si>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</si>
  <si>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</si>
  <si>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</si>
  <si>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</si>
  <si>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</si>
  <si>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</si>
  <si>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</si>
  <si>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</si>
  <si>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</si>
  <si>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</si>
  <si>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</si>
  <si>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</si>
  <si>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</si>
  <si>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</si>
  <si>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</si>
  <si>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</si>
  <si>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</si>
  <si>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</si>
  <si>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</si>
  <si>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</si>
  <si>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</si>
  <si>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</si>
  <si>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</si>
  <si>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</si>
  <si>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</si>
  <si>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</si>
  <si>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</si>
  <si>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</si>
  <si>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</si>
  <si>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</si>
  <si>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</si>
  <si>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</si>
  <si>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</si>
  <si>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</si>
  <si>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</si>
  <si>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</si>
  <si>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</si>
  <si>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</si>
  <si>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</si>
  <si>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</si>
  <si>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</si>
  <si>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</si>
  <si>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</si>
  <si>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</si>
  <si>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</si>
  <si>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</si>
  <si>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</si>
  <si>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</si>
  <si>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</si>
  <si>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</si>
  <si>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</si>
  <si>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</si>
  <si>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</si>
  <si>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</si>
  <si>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</si>
  <si>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</si>
  <si>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</si>
  <si>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</si>
  <si>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</si>
  <si>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</si>
  <si>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</si>
  <si>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</si>
  <si>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</si>
  <si>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</si>
  <si>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</si>
  <si>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</si>
  <si>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</si>
  <si>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</si>
  <si>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</si>
  <si>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</si>
  <si>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</si>
  <si>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</si>
  <si>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</si>
  <si>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</si>
  <si>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</si>
  <si>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</si>
  <si>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</si>
  <si>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</si>
  <si>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</si>
  <si>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</si>
  <si>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</si>
  <si>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</si>
  <si>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</si>
  <si>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</si>
  <si>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</si>
  <si>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</si>
  <si>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</si>
  <si>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</si>
  <si>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</si>
  <si>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</si>
  <si>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</si>
  <si>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</si>
  <si>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</si>
  <si>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</si>
  <si>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</si>
  <si>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</si>
  <si>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</si>
  <si>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</si>
  <si>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</si>
  <si>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</si>
  <si>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</si>
  <si>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</si>
  <si>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</si>
  <si>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</si>
  <si>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</si>
  <si>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</si>
  <si>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</si>
  <si>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</si>
  <si>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</si>
  <si>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</si>
  <si>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</si>
  <si>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</si>
  <si>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</si>
  <si>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</si>
  <si>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</si>
  <si>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</si>
  <si>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</si>
  <si>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</si>
  <si>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</si>
  <si>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</si>
  <si>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</si>
  <si>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</si>
  <si>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</si>
  <si>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</si>
  <si>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</si>
  <si>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</si>
  <si>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</si>
  <si>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</si>
  <si>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</si>
  <si>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</si>
  <si>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</si>
  <si>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</si>
  <si>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</si>
  <si>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</si>
  <si>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</si>
  <si>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</si>
  <si>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</si>
  <si>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</si>
  <si>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</si>
  <si>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</si>
  <si>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</si>
  <si>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</si>
  <si>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</si>
  <si>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</si>
  <si>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</si>
  <si>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</si>
  <si>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</si>
  <si>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</si>
  <si>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</si>
  <si>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</si>
  <si>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</si>
  <si>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</si>
  <si>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</si>
  <si>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</si>
  <si>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</si>
  <si>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</si>
  <si>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</si>
  <si>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</si>
  <si>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</si>
  <si>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</si>
  <si>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</si>
  <si>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</si>
  <si>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</si>
  <si>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</si>
  <si>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</si>
  <si>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</si>
  <si>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</si>
  <si>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</si>
  <si>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</si>
  <si>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</si>
  <si>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</si>
  <si>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</si>
  <si>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</si>
  <si>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</si>
  <si>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</si>
  <si>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</si>
  <si>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</si>
  <si>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</si>
  <si>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</si>
  <si>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</si>
  <si>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</si>
  <si>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</si>
  <si>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</si>
  <si>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</si>
  <si>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</si>
  <si>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</si>
  <si>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</si>
  <si>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</si>
  <si>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</si>
  <si>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</si>
  <si>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</si>
  <si>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</si>
  <si>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</si>
  <si>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</si>
  <si>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</si>
  <si>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</si>
  <si>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</si>
  <si>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</si>
  <si>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</si>
  <si>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</si>
  <si>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</si>
  <si>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</si>
  <si>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</si>
  <si>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</si>
  <si>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</si>
  <si>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</si>
  <si>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</si>
  <si>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</si>
  <si>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</si>
  <si>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</si>
  <si>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</si>
  <si>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</si>
  <si>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</si>
  <si>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</si>
  <si>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</si>
  <si>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</si>
  <si>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</si>
  <si>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</si>
  <si>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</si>
  <si>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</si>
  <si>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</si>
  <si>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</si>
  <si>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</si>
  <si>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</si>
  <si>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</si>
  <si>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</si>
  <si>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</si>
  <si>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</si>
  <si>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</si>
  <si>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</si>
  <si>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</si>
  <si>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</si>
  <si>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</si>
  <si>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</si>
  <si>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</si>
  <si>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</si>
  <si>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</si>
  <si>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</si>
  <si>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</si>
  <si>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</si>
  <si>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</si>
  <si>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</si>
  <si>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</si>
  <si>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</si>
  <si>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</si>
  <si>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</si>
  <si>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</si>
  <si>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</si>
  <si>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</si>
  <si>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</si>
  <si>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</si>
  <si>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</si>
  <si>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</si>
  <si>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</si>
  <si>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</si>
  <si>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</si>
  <si>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</si>
  <si>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</si>
  <si>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</si>
  <si>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</si>
  <si>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</si>
  <si>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</si>
  <si>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</si>
  <si>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</si>
  <si>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</si>
  <si>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</si>
  <si>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</si>
  <si>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</si>
  <si>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</si>
  <si>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</si>
  <si>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</si>
  <si>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</si>
  <si>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</si>
  <si>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</si>
  <si>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</si>
  <si>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</si>
  <si>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</si>
  <si>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</si>
  <si>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</si>
  <si>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</si>
  <si>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</si>
  <si>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</si>
  <si>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</si>
  <si>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</si>
  <si>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</si>
  <si>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</si>
  <si>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</si>
  <si>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</si>
  <si>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</si>
  <si>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</si>
  <si>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</si>
  <si>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</si>
  <si>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</si>
  <si>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</si>
  <si>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</si>
  <si>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</si>
  <si>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</si>
  <si>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</si>
  <si>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</si>
  <si>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</si>
  <si>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</si>
  <si>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</si>
  <si>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</si>
  <si>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</si>
  <si>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</si>
  <si>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</si>
  <si>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</si>
  <si>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</si>
  <si>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</si>
  <si>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</si>
  <si>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</si>
  <si>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</si>
  <si>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</si>
  <si>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</si>
  <si>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</si>
  <si>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</si>
  <si>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</si>
  <si>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</si>
  <si>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</si>
  <si>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</si>
  <si>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</si>
  <si>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</si>
  <si>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</si>
  <si>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</si>
  <si>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</si>
  <si>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</si>
  <si>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</si>
  <si>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</si>
  <si>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</si>
  <si>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</si>
  <si>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</si>
  <si>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</si>
  <si>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</si>
  <si>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</si>
  <si>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</si>
  <si>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</si>
  <si>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</si>
  <si>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</si>
  <si>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</si>
  <si>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</si>
  <si>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</si>
  <si>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</si>
  <si>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</si>
  <si>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</si>
  <si>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</si>
  <si>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</si>
  <si>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</si>
  <si>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</si>
  <si>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</si>
  <si>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</si>
  <si>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</si>
  <si>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</si>
  <si>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</si>
  <si>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</si>
  <si>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</si>
  <si>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</si>
  <si>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</si>
  <si>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</si>
  <si>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</si>
  <si>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</si>
  <si>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</si>
  <si>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</si>
  <si>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</si>
  <si>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</si>
  <si>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</si>
  <si>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</si>
  <si>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</si>
  <si>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</si>
  <si>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</si>
  <si>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</si>
  <si>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</si>
  <si>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</si>
  <si>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</si>
  <si>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</si>
  <si>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</si>
  <si>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</si>
  <si>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</si>
  <si>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</si>
  <si>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</si>
  <si>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</si>
  <si>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</si>
  <si>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</si>
  <si>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</si>
  <si>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</si>
  <si>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</si>
  <si>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</si>
  <si>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</si>
  <si>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</si>
  <si>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</si>
  <si>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</si>
  <si>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</si>
  <si>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</si>
  <si>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</si>
  <si>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</si>
  <si>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</si>
  <si>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</si>
  <si>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</si>
  <si>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</si>
  <si>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</si>
  <si>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</si>
  <si>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</si>
  <si>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</si>
  <si>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</si>
  <si>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</si>
  <si>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</si>
  <si>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</si>
  <si>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</si>
  <si>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</si>
  <si>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</si>
  <si>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</si>
  <si>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</si>
  <si>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</si>
  <si>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</si>
  <si>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</si>
  <si>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</si>
  <si>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</si>
  <si>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</si>
  <si>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</si>
  <si>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</si>
  <si>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</si>
  <si>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</si>
  <si>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</si>
  <si>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</si>
  <si>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</si>
  <si>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</si>
  <si>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</si>
  <si>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</si>
  <si>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</si>
  <si>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</si>
  <si>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</si>
  <si>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</si>
  <si>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</si>
  <si>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</si>
  <si>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</si>
  <si>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</si>
  <si>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</si>
  <si>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</si>
  <si>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</si>
  <si>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</si>
  <si>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</si>
  <si>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</si>
  <si>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</si>
  <si>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</si>
  <si>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</si>
  <si>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</si>
  <si>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</si>
  <si>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</si>
  <si>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</si>
  <si>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</si>
  <si>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</si>
  <si>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</si>
  <si>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</si>
  <si>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</si>
  <si>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</si>
  <si>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</si>
  <si>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</si>
  <si>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</si>
  <si>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</si>
  <si>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</si>
  <si>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</si>
  <si>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</si>
  <si>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</si>
  <si>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</si>
  <si>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</si>
  <si>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</si>
  <si>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</si>
  <si>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</si>
  <si>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</si>
  <si>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</si>
  <si>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</si>
  <si>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</si>
  <si>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</si>
  <si>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</si>
  <si>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</si>
  <si>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</si>
  <si>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</si>
  <si>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</si>
  <si>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</si>
  <si>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</si>
  <si>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</si>
  <si>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</si>
  <si>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</si>
  <si>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</si>
  <si>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</si>
  <si>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</si>
  <si>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</si>
  <si>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</si>
  <si>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</si>
  <si>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</si>
  <si>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</si>
  <si>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</si>
  <si>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</si>
  <si>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</si>
  <si>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</si>
  <si>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</si>
  <si>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</si>
  <si>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</si>
  <si>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</si>
  <si>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</si>
  <si>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</si>
  <si>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</si>
  <si>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</si>
  <si>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</si>
  <si>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</si>
  <si>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</si>
  <si>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</si>
  <si>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</si>
  <si>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</si>
  <si>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</si>
  <si>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</si>
  <si>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</si>
  <si>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</si>
  <si>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</si>
  <si>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</si>
  <si>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</si>
  <si>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</si>
  <si>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</si>
  <si>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</si>
  <si>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</si>
  <si>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</si>
  <si>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</si>
  <si>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</si>
  <si>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</si>
  <si>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</si>
  <si>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</si>
  <si>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</si>
  <si>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</si>
  <si>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</si>
  <si>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</si>
  <si>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</si>
  <si>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</si>
  <si>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</si>
  <si>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</si>
  <si>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</si>
  <si>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</si>
  <si>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</si>
  <si>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</si>
  <si>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</si>
  <si>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</si>
  <si>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</si>
  <si>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</si>
  <si>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</si>
  <si>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</si>
  <si>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</si>
  <si>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</si>
  <si>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</si>
  <si>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</si>
  <si>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</si>
  <si>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</si>
  <si>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</si>
  <si>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</si>
  <si>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</si>
  <si>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</si>
  <si>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</si>
  <si>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</si>
  <si>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</si>
  <si>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</si>
  <si>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</si>
  <si>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</si>
  <si>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</si>
  <si>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</si>
  <si>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</si>
  <si>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</si>
  <si>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</si>
  <si>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</si>
  <si>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</si>
  <si>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</si>
  <si>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</si>
  <si>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</si>
  <si>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</si>
  <si>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</si>
  <si>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</si>
  <si>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</si>
  <si>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</si>
  <si>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</si>
  <si>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</si>
  <si>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</si>
  <si>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</si>
  <si>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</si>
  <si>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</si>
  <si>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</si>
  <si>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</si>
  <si>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</si>
  <si>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</si>
  <si>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</si>
  <si>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</si>
  <si>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</si>
  <si>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</si>
  <si>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</si>
  <si>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</si>
  <si>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</si>
  <si>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</si>
  <si>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</si>
  <si>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</si>
  <si>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</si>
  <si>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</si>
  <si>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</si>
  <si>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</si>
  <si>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</si>
  <si>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</si>
  <si>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</si>
  <si>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</si>
  <si>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</si>
  <si>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</si>
  <si>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</si>
  <si>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</si>
  <si>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</si>
  <si>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</si>
  <si>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</si>
  <si>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</si>
  <si>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</si>
  <si>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</si>
  <si>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</si>
  <si>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</si>
  <si>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</si>
  <si>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</si>
  <si>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</si>
  <si>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</si>
  <si>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</si>
  <si>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</si>
  <si>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</si>
  <si>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</si>
  <si>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</si>
  <si>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</si>
  <si>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</si>
  <si>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</si>
  <si>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</si>
  <si>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</si>
  <si>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</si>
  <si>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</si>
  <si>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</si>
  <si>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</si>
  <si>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</si>
  <si>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</si>
  <si>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</si>
  <si>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</si>
  <si>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</si>
  <si>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</si>
  <si>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</si>
  <si>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</si>
  <si>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</si>
  <si>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</si>
  <si>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</si>
  <si>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</si>
  <si>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</si>
  <si>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</si>
  <si>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</si>
  <si>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</si>
  <si>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</si>
  <si>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</si>
  <si>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</si>
  <si>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</si>
  <si>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</si>
  <si>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</si>
  <si>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</si>
  <si>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</si>
  <si>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</si>
  <si>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</si>
  <si>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</si>
  <si>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</si>
  <si>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</si>
  <si>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</si>
  <si>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</si>
  <si>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</si>
  <si>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</si>
  <si>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</si>
  <si>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</si>
  <si>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</si>
  <si>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</si>
  <si>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</si>
  <si>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</si>
  <si>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</si>
  <si>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</si>
  <si>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</si>
  <si>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</si>
  <si>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</si>
  <si>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</si>
  <si>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</si>
  <si>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</si>
  <si>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</si>
  <si>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</si>
  <si>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</si>
  <si>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</si>
  <si>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</si>
  <si>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</si>
  <si>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</si>
  <si>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</si>
  <si>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</si>
  <si>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</si>
  <si>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</si>
  <si>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</si>
  <si>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</si>
  <si>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</si>
  <si>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</si>
  <si>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</si>
  <si>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</si>
  <si>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</si>
  <si>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</si>
  <si>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</si>
  <si>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</si>
  <si>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</si>
  <si>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</si>
  <si>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</si>
  <si>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</si>
  <si>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</si>
  <si>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</si>
  <si>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</si>
  <si>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</si>
  <si>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</si>
  <si>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</si>
  <si>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</si>
  <si>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</si>
  <si>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</si>
  <si>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</si>
  <si>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</si>
  <si>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</si>
  <si>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</si>
  <si>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</si>
  <si>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</si>
  <si>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</si>
  <si>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</si>
  <si>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</si>
  <si>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</si>
  <si>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</si>
  <si>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</si>
  <si>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</si>
  <si>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</si>
  <si>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</si>
  <si>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</si>
  <si>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</si>
  <si>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</si>
  <si>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</si>
  <si>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</si>
  <si>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</si>
  <si>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</si>
  <si>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</si>
  <si>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</si>
  <si>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</si>
  <si>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</si>
  <si>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</si>
  <si>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</si>
  <si>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</si>
  <si>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</si>
  <si>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</si>
  <si>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</si>
  <si>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</si>
  <si>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</si>
  <si>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</si>
  <si>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</si>
  <si>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</si>
  <si>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</si>
  <si>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</si>
  <si>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</si>
  <si>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</si>
  <si>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</si>
  <si>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</si>
  <si>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</si>
  <si>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</si>
  <si>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</si>
  <si>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</si>
  <si>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</si>
  <si>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</si>
  <si>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</si>
  <si>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</si>
  <si>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</si>
  <si>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</si>
  <si>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</si>
  <si>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</si>
  <si>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</si>
  <si>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</si>
  <si>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</si>
  <si>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</si>
  <si>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</si>
  <si>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</si>
  <si>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</si>
  <si>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</si>
  <si>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</si>
  <si>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</si>
  <si>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</si>
  <si>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</si>
  <si>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</si>
  <si>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</si>
  <si>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</si>
  <si>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</si>
  <si>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</si>
  <si>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</si>
  <si>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</si>
  <si>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</si>
  <si>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</si>
  <si>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</si>
  <si>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</si>
  <si>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</si>
  <si>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</si>
  <si>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</si>
  <si>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</si>
  <si>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</si>
  <si>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</si>
  <si>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</si>
  <si>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</si>
  <si>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</si>
  <si>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</si>
  <si>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</si>
  <si>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</si>
  <si>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</si>
  <si>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</si>
  <si>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</si>
  <si>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</si>
  <si>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</si>
  <si>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</si>
  <si>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</si>
  <si>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</si>
  <si>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</si>
  <si>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</si>
  <si>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</si>
  <si>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</si>
  <si>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</si>
  <si>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</si>
  <si>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</si>
  <si>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</si>
  <si>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</si>
  <si>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</si>
  <si>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</si>
  <si>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</si>
  <si>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</si>
  <si>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</si>
  <si>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</si>
  <si>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</si>
  <si>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</si>
  <si>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</si>
  <si>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</si>
  <si>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</si>
  <si>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</si>
  <si>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</si>
  <si>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</si>
  <si>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</si>
  <si>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</si>
  <si>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</si>
  <si>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</si>
  <si>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</si>
  <si>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</si>
  <si>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</si>
  <si>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</si>
  <si>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</si>
  <si>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</si>
  <si>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</si>
  <si>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</si>
  <si>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</si>
  <si>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</si>
  <si>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</si>
  <si>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</si>
  <si>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</si>
  <si>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</si>
  <si>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</si>
  <si>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</si>
  <si>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</si>
  <si>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</si>
  <si>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</si>
  <si>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</si>
  <si>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</si>
  <si>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</si>
  <si>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</si>
  <si>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</si>
  <si>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</si>
  <si>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</si>
  <si>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</si>
  <si>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</si>
  <si>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</si>
  <si>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</si>
  <si>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</si>
  <si>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</si>
  <si>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</si>
  <si>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</si>
  <si>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</si>
  <si>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</si>
  <si>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</si>
  <si>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</si>
  <si>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</si>
  <si>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</si>
  <si>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</si>
  <si>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</si>
  <si>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</si>
  <si>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</si>
  <si>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</si>
  <si>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</si>
  <si>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</si>
  <si>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</si>
  <si>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</si>
  <si>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</si>
  <si>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</si>
  <si>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</si>
  <si>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</si>
  <si>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</si>
  <si>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</si>
  <si>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</si>
  <si>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</si>
  <si>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</si>
  <si>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</si>
  <si>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</si>
  <si>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</si>
  <si>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</si>
  <si>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</si>
  <si>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</si>
  <si>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</si>
  <si>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</si>
  <si>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</si>
  <si>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</si>
  <si>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</si>
  <si>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</si>
  <si>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</si>
  <si>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</si>
  <si>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</si>
  <si>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</si>
  <si>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</si>
  <si>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</si>
  <si>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</si>
  <si>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</si>
  <si>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</si>
  <si>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</si>
  <si>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</si>
  <si>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</si>
  <si>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</si>
  <si>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</si>
  <si>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</si>
  <si>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</si>
  <si>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</si>
  <si>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</si>
  <si>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</si>
  <si>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</si>
  <si>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</si>
  <si>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</si>
  <si>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</si>
  <si>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</si>
  <si>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</si>
  <si>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</si>
  <si>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</si>
  <si>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</si>
  <si>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</si>
  <si>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</si>
  <si>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</si>
  <si>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</si>
  <si>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</si>
  <si>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</si>
  <si>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</si>
  <si>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</si>
  <si>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</si>
  <si>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</si>
  <si>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</si>
  <si>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</si>
  <si>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</si>
  <si>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</si>
  <si>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</si>
  <si>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</si>
  <si>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</si>
  <si>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</si>
  <si>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</si>
  <si>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</si>
  <si>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</si>
  <si>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</si>
  <si>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</si>
  <si>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</si>
  <si>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</si>
  <si>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</si>
  <si>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</si>
  <si>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</si>
  <si>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</si>
  <si>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</si>
  <si>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</si>
  <si>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</si>
  <si>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</si>
  <si>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</si>
  <si>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</si>
  <si>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</si>
  <si>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</si>
  <si>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</si>
  <si>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</si>
  <si>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</si>
  <si>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</si>
  <si>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</si>
  <si>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</si>
  <si>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</si>
  <si>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</si>
  <si>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</si>
  <si>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</si>
  <si>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</si>
  <si>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</si>
  <si>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</si>
  <si>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</si>
  <si>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</si>
  <si>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</si>
  <si>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</si>
  <si>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</si>
  <si>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</si>
  <si>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</si>
  <si>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</si>
  <si>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</si>
  <si>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</si>
  <si>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</si>
  <si>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</si>
  <si>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</si>
  <si>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</si>
  <si>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</si>
  <si>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</si>
  <si>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</si>
  <si>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</si>
  <si>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</si>
  <si>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</si>
  <si>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</si>
  <si>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</si>
  <si>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</si>
  <si>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</si>
  <si>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</si>
  <si>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</si>
  <si>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</si>
  <si>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</si>
  <si>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</si>
  <si>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</si>
  <si>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</si>
  <si>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</si>
  <si>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</si>
  <si>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</si>
  <si>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</si>
  <si>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</si>
  <si>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</si>
  <si>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</si>
  <si>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</si>
  <si>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</si>
  <si>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</si>
  <si>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</si>
  <si>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</si>
  <si>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</si>
  <si>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</si>
  <si>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</si>
  <si>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</si>
  <si>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</si>
  <si>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</si>
  <si>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</si>
  <si>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</si>
  <si>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</si>
  <si>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</si>
  <si>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</si>
  <si>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</si>
  <si>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</si>
  <si>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</si>
  <si>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</si>
  <si>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</si>
  <si>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</si>
  <si>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</si>
  <si>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</si>
  <si>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</si>
  <si>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</si>
  <si>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</si>
  <si>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</si>
  <si>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</si>
  <si>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</si>
  <si>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</si>
  <si>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</si>
  <si>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</si>
  <si>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</si>
  <si>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</si>
  <si>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</si>
  <si>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</si>
  <si>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</si>
  <si>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</si>
  <si>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</si>
  <si>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</si>
  <si>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</si>
  <si>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</si>
  <si>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</si>
  <si>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</si>
  <si>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</si>
  <si>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</si>
  <si>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</si>
  <si>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</si>
  <si>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</si>
  <si>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</si>
  <si>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</si>
  <si>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</si>
  <si>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</si>
  <si>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</si>
  <si>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</si>
  <si>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</si>
  <si>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</si>
  <si>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</si>
  <si>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</si>
  <si>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</si>
  <si>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</si>
  <si>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</si>
  <si>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</si>
  <si>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</si>
  <si>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</si>
  <si>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</si>
  <si>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</si>
  <si>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</si>
  <si>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</si>
  <si>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</si>
  <si>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</si>
  <si>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</si>
  <si>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</si>
  <si>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</si>
  <si>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</si>
  <si>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</si>
  <si>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</si>
  <si>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</si>
  <si>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</si>
  <si>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</si>
  <si>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</si>
  <si>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</si>
  <si>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</si>
  <si>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</si>
  <si>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</si>
  <si>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</si>
  <si>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</si>
  <si>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</si>
  <si>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</si>
  <si>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</si>
  <si>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</si>
  <si>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</si>
  <si>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</si>
  <si>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</si>
  <si>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</si>
  <si>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</si>
  <si>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</si>
  <si>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</si>
  <si>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</si>
  <si>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</si>
  <si>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</si>
  <si>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</si>
  <si>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</si>
  <si>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</si>
  <si>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</si>
  <si>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</si>
  <si>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</si>
  <si>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</si>
  <si>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</si>
  <si>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</si>
  <si>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</si>
  <si>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</si>
  <si>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</si>
  <si>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</si>
  <si>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</si>
  <si>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</si>
  <si>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</si>
  <si>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</si>
  <si>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</si>
  <si>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</si>
  <si>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</si>
  <si>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</si>
  <si>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</si>
  <si>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</si>
  <si>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</si>
  <si>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</si>
  <si>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</si>
  <si>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</si>
  <si>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</si>
  <si>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</si>
  <si>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</si>
  <si>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</si>
  <si>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</si>
  <si>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</si>
  <si>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</si>
  <si>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</si>
  <si>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</si>
  <si>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</si>
  <si>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</si>
  <si>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</si>
  <si>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</si>
  <si>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</si>
  <si>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</si>
  <si>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</si>
  <si>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</si>
  <si>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</si>
  <si>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</si>
  <si>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</si>
  <si>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</si>
  <si>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</si>
  <si>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</si>
  <si>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</si>
  <si>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</si>
  <si>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</si>
  <si>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</si>
  <si>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</si>
  <si>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</si>
  <si>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</si>
  <si>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</si>
  <si>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</si>
  <si>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</si>
  <si>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</si>
  <si>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</si>
  <si>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</si>
  <si>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</si>
  <si>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</si>
  <si>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</si>
  <si>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</si>
  <si>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</si>
  <si>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</si>
  <si>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</si>
  <si>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</si>
  <si>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</si>
  <si>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</si>
  <si>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</si>
  <si>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</si>
  <si>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</si>
  <si>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</si>
  <si>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</si>
  <si>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</si>
  <si>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</si>
  <si>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</si>
  <si>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</si>
  <si>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</si>
  <si>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</si>
  <si>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</si>
  <si>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</si>
  <si>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</si>
  <si>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</si>
  <si>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</si>
  <si>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</si>
  <si>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</si>
  <si>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</si>
  <si>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</si>
  <si>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</si>
  <si>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</si>
  <si>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</si>
  <si>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</si>
  <si>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</si>
  <si>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</si>
  <si>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</si>
  <si>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</si>
  <si>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</si>
  <si>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</si>
  <si>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</si>
  <si>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</si>
  <si>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</si>
  <si>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</si>
  <si>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</si>
  <si>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</si>
  <si>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</si>
  <si>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</si>
  <si>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</si>
  <si>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</si>
  <si>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</si>
  <si>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</si>
  <si>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</si>
  <si>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</si>
  <si>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</si>
  <si>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</si>
  <si>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</si>
  <si>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</si>
  <si>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</si>
  <si>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</si>
  <si>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</si>
  <si>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</si>
  <si>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</si>
  <si>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</si>
  <si>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</si>
  <si>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</si>
  <si>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</si>
  <si>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</si>
  <si>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</si>
  <si>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</si>
  <si>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</si>
  <si>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</si>
  <si>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</si>
  <si>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</si>
  <si>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</si>
  <si>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</si>
  <si>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</si>
  <si>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</si>
  <si>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</si>
  <si>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</si>
  <si>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</si>
  <si>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</si>
  <si>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</si>
  <si>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</si>
  <si>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</si>
  <si>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</si>
  <si>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</si>
  <si>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</si>
  <si>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</si>
  <si>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</si>
  <si>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</si>
  <si>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</si>
  <si>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</si>
  <si>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</si>
  <si>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</si>
  <si>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</si>
  <si>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</si>
  <si>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</si>
  <si>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</si>
  <si>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</si>
  <si>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</si>
  <si>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</si>
  <si>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</si>
  <si>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</si>
  <si>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</si>
  <si>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</si>
  <si>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</si>
  <si>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</si>
  <si>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</si>
  <si>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</si>
  <si>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</si>
  <si>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</si>
  <si>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</si>
  <si>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</si>
  <si>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</si>
  <si>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</si>
  <si>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</si>
  <si>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</si>
  <si>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</si>
  <si>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</si>
  <si>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</si>
  <si>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</si>
  <si>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</si>
  <si>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</si>
  <si>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</si>
  <si>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</si>
  <si>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</si>
  <si>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</si>
  <si>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</si>
  <si>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</si>
  <si>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</si>
  <si>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</si>
  <si>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</si>
  <si>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</si>
  <si>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</si>
  <si>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</si>
  <si>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</si>
  <si>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</si>
  <si>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</si>
  <si>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</si>
  <si>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</si>
  <si>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</si>
  <si>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</si>
  <si>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</si>
  <si>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</si>
  <si>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</si>
  <si>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</si>
  <si>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</si>
  <si>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</si>
  <si>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</si>
  <si>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</si>
  <si>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</si>
  <si>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</si>
  <si>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</si>
  <si>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</si>
  <si>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</si>
  <si>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</si>
  <si>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</si>
  <si>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</si>
  <si>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</si>
  <si>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</si>
  <si>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</si>
  <si>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</si>
  <si>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</si>
  <si>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</si>
  <si>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</si>
  <si>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</si>
  <si>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</si>
  <si>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</si>
  <si>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</si>
  <si>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</si>
  <si>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</si>
  <si>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</si>
  <si>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</si>
  <si>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</si>
  <si>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</si>
  <si>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</si>
  <si>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</si>
  <si>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</si>
  <si>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</si>
  <si>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</si>
  <si>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</si>
  <si>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</si>
  <si>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</si>
  <si>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</si>
  <si>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</si>
  <si>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</si>
  <si>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</si>
  <si>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</si>
  <si>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</si>
  <si>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</si>
  <si>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</si>
  <si>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</si>
  <si>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</si>
  <si>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</si>
  <si>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</si>
  <si>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</si>
  <si>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</si>
  <si>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</si>
  <si>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</si>
  <si>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</si>
  <si>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</si>
  <si>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</si>
  <si>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</si>
  <si>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</si>
  <si>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</si>
  <si>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</si>
  <si>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</si>
  <si>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</si>
  <si>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</si>
  <si>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</si>
  <si>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</si>
  <si>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</si>
  <si>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</si>
  <si>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</si>
  <si>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</si>
  <si>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</si>
  <si>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</si>
  <si>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</si>
  <si>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</si>
  <si>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</si>
  <si>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</si>
  <si>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</si>
  <si>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</si>
  <si>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</si>
  <si>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</si>
  <si>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</si>
  <si>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</si>
  <si>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</si>
  <si>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</si>
  <si>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</si>
  <si>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</si>
  <si>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</si>
  <si>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</si>
  <si>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</si>
  <si>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</si>
  <si>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</si>
  <si>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</si>
  <si>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</si>
  <si>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</si>
  <si>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</si>
  <si>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</si>
  <si>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</si>
  <si>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</si>
  <si>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</si>
  <si>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</si>
  <si>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</si>
  <si>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</si>
  <si>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</si>
  <si>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</si>
  <si>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</si>
  <si>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</si>
  <si>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</si>
  <si>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</si>
  <si>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</si>
  <si>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</si>
  <si>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</si>
  <si>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</si>
  <si>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</si>
  <si>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</si>
  <si>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</si>
  <si>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</si>
  <si>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</si>
  <si>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</si>
  <si>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</si>
  <si>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</si>
  <si>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</si>
  <si>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</si>
  <si>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</si>
  <si>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</si>
  <si>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</si>
  <si>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</si>
  <si>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</si>
  <si>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</si>
  <si>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</si>
  <si>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</si>
  <si>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</si>
  <si>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</si>
  <si>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</si>
  <si>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</si>
  <si>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</si>
  <si>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</si>
  <si>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</si>
  <si>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</si>
  <si>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</si>
  <si>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</si>
  <si>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</si>
  <si>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</si>
  <si>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</si>
  <si>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</si>
  <si>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</si>
  <si>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</si>
  <si>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</si>
  <si>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</si>
  <si>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</si>
  <si>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</si>
  <si>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</si>
  <si>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</si>
  <si>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</si>
  <si>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</si>
  <si>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</si>
  <si>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</si>
  <si>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</si>
  <si>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</si>
  <si>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</si>
  <si>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</si>
  <si>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</si>
  <si>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</si>
  <si>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</si>
  <si>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</si>
  <si>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</si>
  <si>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</si>
  <si>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</si>
  <si>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</si>
  <si>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</si>
  <si>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</si>
  <si>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</si>
  <si>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</si>
  <si>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</si>
  <si>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</si>
  <si>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</si>
  <si>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</si>
  <si>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</si>
  <si>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</si>
  <si>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</si>
  <si>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</si>
  <si>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</si>
  <si>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</si>
  <si>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</si>
  <si>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</si>
  <si>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</si>
  <si>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</si>
  <si>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</si>
  <si>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</si>
  <si>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</si>
  <si>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</si>
  <si>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</si>
  <si>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</si>
  <si>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</si>
  <si>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</si>
  <si>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</si>
  <si>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</si>
  <si>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</si>
  <si>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</si>
  <si>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</si>
  <si>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</si>
  <si>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</si>
  <si>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</si>
  <si>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</si>
  <si>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</si>
  <si>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</si>
  <si>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</si>
  <si>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</si>
  <si>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</si>
  <si>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</si>
  <si>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</si>
  <si>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</si>
  <si>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</si>
  <si>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</si>
  <si>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</si>
  <si>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</si>
  <si>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</si>
  <si>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</si>
  <si>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</si>
  <si>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</si>
  <si>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</si>
  <si>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</si>
  <si>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</si>
  <si>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</si>
  <si>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</si>
  <si>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</si>
  <si>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</si>
  <si>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</si>
  <si>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</si>
  <si>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</si>
  <si>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</si>
  <si>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</si>
  <si>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</si>
  <si>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</si>
  <si>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</si>
  <si>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</si>
  <si>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</si>
  <si>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</si>
  <si>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</si>
  <si>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</si>
  <si>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</si>
  <si>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</si>
  <si>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</si>
  <si>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</si>
  <si>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</si>
  <si>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</si>
  <si>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</si>
  <si>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</si>
  <si>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</si>
  <si>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</si>
  <si>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</si>
  <si>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</si>
  <si>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</si>
  <si>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</si>
  <si>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</si>
  <si>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</si>
  <si>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</si>
  <si>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</si>
  <si>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</si>
  <si>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</si>
  <si>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</si>
  <si>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</si>
  <si>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</si>
  <si>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</si>
  <si>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</si>
  <si>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</si>
  <si>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</si>
  <si>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</si>
  <si>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</si>
  <si>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</si>
  <si>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</si>
  <si>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</si>
  <si>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</si>
  <si>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</si>
  <si>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</si>
  <si>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</si>
  <si>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</si>
  <si>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</si>
  <si>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</si>
  <si>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</si>
  <si>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</si>
  <si>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</si>
  <si>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</si>
  <si>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</si>
  <si>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</si>
  <si>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</si>
  <si>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</si>
  <si>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</si>
  <si>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</si>
  <si>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</si>
  <si>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</si>
  <si>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</si>
  <si>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</si>
  <si>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</si>
  <si>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</si>
  <si>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</si>
  <si>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</si>
  <si>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</si>
  <si>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</si>
  <si>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</si>
  <si>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</si>
  <si>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</si>
  <si>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</si>
  <si>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</si>
  <si>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</si>
  <si>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</si>
  <si>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</si>
  <si>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</si>
  <si>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</si>
  <si>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</si>
  <si>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</si>
  <si>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</si>
  <si>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</si>
  <si>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</si>
  <si>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</si>
  <si>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</si>
  <si>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</si>
  <si>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</si>
  <si>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</si>
  <si>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</si>
  <si>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</si>
  <si>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</si>
  <si>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</si>
  <si>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</si>
  <si>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</si>
  <si>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</si>
  <si>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</si>
  <si>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</si>
  <si>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</si>
  <si>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</si>
  <si>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</si>
  <si>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</si>
  <si>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</si>
  <si>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</si>
  <si>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</si>
  <si>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</si>
  <si>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</si>
  <si>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</si>
  <si>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</si>
  <si>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</si>
  <si>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</si>
  <si>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</si>
  <si>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</si>
  <si>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</si>
  <si>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</si>
  <si>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</si>
  <si>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</si>
  <si>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</si>
  <si>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</si>
  <si>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</si>
  <si>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</si>
  <si>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</si>
  <si>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</si>
  <si>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</si>
  <si>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</si>
  <si>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</si>
  <si>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</si>
  <si>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</si>
  <si>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</si>
  <si>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</si>
  <si>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</si>
  <si>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</si>
  <si>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</si>
  <si>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</si>
  <si>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</si>
  <si>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</si>
  <si>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</si>
  <si>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</si>
  <si>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</si>
  <si>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</si>
  <si>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</si>
  <si>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</si>
  <si>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</si>
  <si>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</si>
  <si>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</si>
  <si>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</si>
  <si>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</si>
  <si>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</si>
  <si>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</si>
  <si>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</si>
  <si>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</si>
  <si>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</si>
  <si>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</si>
  <si>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</si>
  <si>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</si>
  <si>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</si>
  <si>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</si>
  <si>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</si>
  <si>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</si>
  <si>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</si>
  <si>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</si>
  <si>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</si>
  <si>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</si>
  <si>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</si>
  <si>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</si>
  <si>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</si>
  <si>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</si>
  <si>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</si>
  <si>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</si>
  <si>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</si>
  <si>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</si>
  <si>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</si>
  <si>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</si>
  <si>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</si>
  <si>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</si>
  <si>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</si>
  <si>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</si>
  <si>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</si>
  <si>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</si>
  <si>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</si>
  <si>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</si>
  <si>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</si>
  <si>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</si>
  <si>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</si>
  <si>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</si>
  <si>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</si>
  <si>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</si>
  <si>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</si>
  <si>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</si>
  <si>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</si>
  <si>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</si>
  <si>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</si>
  <si>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</si>
  <si>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</si>
  <si>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</si>
  <si>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</si>
  <si>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</si>
  <si>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</si>
  <si>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</si>
  <si>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</si>
  <si>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</si>
  <si>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</si>
  <si>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</si>
  <si>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</si>
  <si>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</si>
  <si>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</si>
  <si>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</si>
  <si>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</si>
  <si>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</si>
  <si>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</si>
  <si>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</si>
  <si>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</si>
  <si>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</si>
  <si>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</si>
  <si>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</si>
  <si>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</si>
  <si>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</si>
  <si>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</si>
  <si>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</si>
  <si>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</si>
  <si>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</si>
  <si>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</si>
  <si>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</si>
  <si>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</si>
  <si>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</si>
  <si>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</si>
  <si>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</si>
  <si>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</si>
  <si>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</si>
  <si>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</si>
  <si>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</si>
  <si>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</si>
  <si>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</si>
  <si>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</si>
  <si>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</si>
  <si>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</si>
  <si>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</si>
  <si>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</si>
  <si>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</si>
  <si>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</si>
  <si>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</si>
  <si>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</si>
  <si>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</si>
  <si>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</si>
  <si>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</si>
  <si>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</si>
  <si>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</si>
  <si>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</si>
  <si>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</si>
  <si>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</si>
  <si>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</si>
  <si>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</si>
  <si>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</si>
  <si>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</si>
  <si>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</si>
  <si>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</si>
  <si>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</si>
  <si>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</si>
  <si>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</si>
  <si>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</si>
  <si>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</si>
  <si>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</si>
  <si>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</si>
  <si>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</si>
  <si>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</si>
  <si>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</si>
  <si>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</si>
  <si>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</si>
  <si>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</si>
  <si>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</si>
  <si>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</si>
  <si>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</si>
  <si>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</si>
  <si>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</si>
  <si>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</si>
  <si>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</si>
  <si>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</si>
  <si>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</si>
  <si>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</si>
  <si>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</si>
  <si>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</si>
  <si>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</si>
  <si>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</si>
  <si>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</si>
  <si>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</si>
  <si>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</si>
  <si>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</si>
  <si>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</si>
  <si>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</si>
  <si>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</si>
  <si>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</si>
  <si>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</si>
  <si>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</si>
  <si>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</si>
  <si>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</si>
  <si>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</si>
  <si>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</si>
  <si>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</si>
  <si>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</si>
  <si>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</si>
  <si>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</si>
  <si>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</si>
  <si>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</si>
  <si>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</si>
  <si>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</si>
  <si>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</si>
  <si>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</si>
  <si>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</si>
  <si>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</si>
  <si>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</si>
  <si>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</si>
  <si>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</si>
  <si>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</si>
  <si>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</si>
  <si>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</si>
  <si>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</si>
  <si>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</si>
  <si>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</si>
  <si>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</si>
  <si>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</si>
  <si>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</si>
  <si>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</si>
  <si>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</si>
  <si>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</si>
  <si>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</si>
  <si>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</si>
  <si>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</si>
  <si>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</si>
  <si>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</si>
  <si>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</si>
  <si>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</si>
  <si>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</si>
  <si>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</si>
  <si>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</si>
  <si>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</si>
  <si>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</si>
  <si>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</si>
  <si>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</si>
  <si>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</si>
  <si>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</si>
  <si>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</si>
  <si>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</si>
  <si>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</si>
  <si>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</si>
  <si>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</si>
  <si>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</si>
  <si>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</si>
  <si>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</si>
  <si>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</si>
  <si>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</si>
  <si>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</si>
  <si>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</si>
  <si>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</si>
  <si>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</si>
  <si>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</si>
  <si>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</si>
  <si>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</si>
  <si>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</si>
  <si>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</si>
  <si>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</si>
  <si>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</si>
  <si>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</si>
  <si>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</si>
  <si>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</si>
  <si>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</si>
  <si>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</si>
  <si>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</si>
  <si>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</si>
  <si>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</si>
  <si>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</si>
  <si>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</si>
  <si>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</si>
  <si>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</si>
  <si>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</si>
  <si>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</si>
  <si>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</si>
  <si>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</si>
  <si>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</si>
  <si>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</si>
  <si>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</si>
  <si>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</si>
  <si>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</si>
  <si>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</si>
  <si>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</si>
  <si>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</si>
  <si>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</si>
  <si>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</si>
  <si>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</si>
  <si>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</si>
  <si>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</si>
  <si>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</si>
  <si>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</si>
  <si>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</si>
  <si>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</si>
  <si>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</si>
  <si>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</si>
  <si>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</si>
  <si>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</si>
  <si>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</si>
  <si>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</si>
  <si>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</si>
  <si>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</si>
  <si>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</si>
  <si>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</si>
  <si>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</si>
  <si>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</si>
  <si>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</si>
  <si>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</si>
  <si>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</si>
  <si>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</si>
  <si>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</si>
  <si>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</si>
  <si>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</si>
  <si>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</si>
  <si>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</si>
  <si>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</si>
  <si>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</si>
  <si>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</si>
  <si>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</si>
  <si>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</si>
  <si>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</si>
  <si>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</si>
  <si>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</si>
  <si>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</si>
  <si>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</si>
  <si>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</si>
  <si>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</si>
  <si>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</si>
  <si>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</si>
  <si>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</si>
  <si>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</si>
  <si>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</si>
  <si>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</si>
  <si>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</si>
  <si>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</si>
  <si>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</si>
  <si>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</si>
  <si>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</si>
  <si>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</si>
  <si>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</si>
  <si>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</si>
  <si>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</si>
  <si>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</si>
  <si>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</si>
  <si>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</si>
  <si>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</si>
  <si>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</si>
  <si>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</si>
  <si>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</si>
  <si>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</si>
  <si>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</si>
  <si>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</si>
  <si>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</si>
  <si>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</si>
  <si>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</si>
  <si>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</si>
  <si>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</si>
  <si>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</si>
  <si>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</si>
  <si>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</si>
  <si>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</si>
  <si>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</si>
  <si>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</si>
  <si>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</si>
  <si>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</si>
  <si>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</si>
  <si>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</si>
  <si>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</si>
  <si>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</si>
  <si>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</si>
  <si>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</si>
  <si>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</si>
  <si>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</si>
  <si>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</si>
  <si>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</si>
  <si>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</si>
  <si>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</si>
  <si>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</si>
  <si>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</si>
  <si>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</si>
  <si>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</si>
  <si>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</si>
  <si>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</si>
  <si>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</si>
  <si>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</si>
  <si>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</si>
  <si>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</si>
  <si>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</si>
  <si>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</si>
  <si>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</si>
  <si>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</si>
  <si>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</si>
  <si>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</si>
  <si>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</si>
  <si>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</si>
  <si>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</si>
  <si>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</si>
  <si>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</si>
  <si>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</si>
  <si>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</si>
  <si>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</si>
  <si>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</si>
  <si>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</si>
  <si>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</si>
  <si>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</si>
  <si>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</si>
  <si>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</si>
  <si>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</si>
  <si>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</si>
  <si>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</si>
  <si>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</si>
  <si>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</si>
  <si>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</si>
  <si>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</si>
  <si>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</si>
  <si>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</si>
  <si>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</si>
  <si>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</si>
  <si>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</si>
  <si>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</si>
  <si>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</si>
  <si>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</si>
  <si>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</si>
  <si>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</si>
  <si>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</si>
  <si>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</si>
  <si>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</si>
  <si>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</si>
  <si>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</si>
  <si>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</si>
  <si>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</si>
  <si>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</si>
  <si>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</si>
  <si>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</si>
  <si>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</si>
  <si>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</si>
  <si>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</si>
  <si>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</si>
  <si>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</si>
  <si>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</si>
  <si>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</si>
  <si>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</si>
  <si>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</si>
  <si>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</si>
  <si>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</si>
  <si>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</si>
  <si>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</si>
  <si>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</si>
  <si>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</si>
  <si>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</si>
  <si>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</si>
  <si>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</si>
  <si>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</si>
  <si>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</si>
  <si>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</si>
  <si>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</si>
  <si>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</si>
  <si>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</si>
  <si>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</si>
  <si>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</si>
  <si>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</si>
  <si>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</si>
  <si>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</si>
  <si>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</si>
  <si>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</si>
  <si>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</si>
  <si>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</si>
  <si>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</si>
  <si>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</si>
  <si>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</si>
  <si>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</si>
  <si>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</si>
  <si>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</si>
  <si>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</si>
  <si>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</si>
  <si>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</si>
  <si>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</si>
  <si>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</si>
  <si>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</si>
  <si>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</si>
  <si>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</si>
  <si>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</si>
  <si>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</si>
  <si>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</si>
  <si>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</si>
  <si>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</si>
  <si>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</si>
  <si>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</si>
  <si>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</si>
  <si>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</si>
  <si>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</si>
  <si>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</si>
  <si>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</si>
  <si>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</si>
  <si>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</si>
  <si>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</si>
  <si>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</si>
  <si>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</si>
  <si>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</si>
  <si>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</si>
  <si>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</si>
  <si>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</si>
  <si>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</si>
  <si>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</si>
  <si>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</si>
  <si>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</si>
  <si>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</si>
  <si>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</si>
  <si>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</si>
  <si>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</si>
  <si>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</si>
  <si>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</si>
  <si>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</si>
  <si>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</si>
  <si>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</si>
  <si>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</si>
  <si>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</si>
  <si>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</si>
  <si>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</si>
  <si>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</si>
  <si>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</si>
  <si>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</si>
  <si>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</si>
  <si>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</si>
  <si>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</si>
  <si>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</si>
  <si>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</si>
  <si>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</si>
  <si>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</si>
  <si>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</si>
  <si>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</si>
  <si>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</si>
  <si>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</si>
  <si>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</si>
  <si>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</si>
  <si>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</si>
  <si>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</si>
  <si>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</si>
  <si>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</si>
  <si>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</si>
  <si>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</si>
  <si>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</si>
  <si>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</si>
  <si>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</si>
  <si>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</si>
  <si>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</si>
  <si>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</si>
  <si>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</si>
  <si>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</si>
  <si>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</si>
  <si>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</si>
  <si>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</si>
  <si>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</si>
  <si>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</si>
  <si>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</si>
  <si>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</si>
  <si>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</si>
  <si>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</si>
  <si>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</si>
  <si>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</si>
  <si>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</si>
  <si>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</si>
  <si>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</si>
  <si>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</si>
  <si>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</si>
  <si>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</si>
  <si>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</si>
  <si>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</si>
  <si>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</si>
  <si>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</si>
  <si>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</si>
  <si>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</si>
  <si>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</si>
  <si>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</si>
  <si>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</si>
  <si>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</si>
  <si>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</si>
  <si>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</si>
  <si>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</si>
  <si>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</si>
  <si>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</si>
  <si>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</si>
  <si>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</si>
  <si>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</si>
  <si>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</si>
  <si>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</si>
  <si>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</si>
  <si>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</si>
  <si>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</si>
  <si>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</si>
  <si>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</si>
  <si>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</si>
  <si>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</si>
  <si>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</si>
  <si>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</si>
  <si>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</si>
  <si>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</si>
  <si>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</si>
  <si>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</si>
  <si>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</si>
  <si>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</si>
  <si>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</si>
  <si>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</si>
  <si>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</si>
  <si>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</si>
  <si>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</si>
  <si>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</si>
  <si>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</si>
  <si>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</si>
  <si>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</si>
  <si>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</si>
  <si>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</si>
  <si>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</si>
  <si>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</si>
  <si>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</si>
  <si>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</si>
  <si>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</si>
  <si>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</si>
  <si>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</si>
  <si>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</si>
  <si>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</si>
  <si>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</si>
  <si>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</si>
  <si>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</si>
  <si>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</si>
  <si>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</si>
  <si>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</si>
  <si>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</si>
  <si>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</si>
  <si>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</si>
  <si>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</si>
  <si>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</si>
  <si>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</si>
  <si>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</si>
  <si>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</si>
  <si>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</si>
  <si>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</si>
  <si>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</si>
  <si>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</si>
  <si>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</si>
  <si>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</si>
  <si>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</si>
  <si>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</si>
  <si>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</si>
  <si>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</si>
  <si>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</si>
  <si>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</si>
  <si>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</si>
  <si>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</si>
  <si>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</si>
  <si>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</si>
  <si>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</si>
  <si>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</si>
  <si>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</si>
  <si>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</si>
  <si>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</si>
  <si>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</si>
  <si>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</si>
  <si>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</si>
  <si>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</si>
  <si>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</si>
  <si>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</si>
  <si>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</si>
  <si>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</si>
  <si>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</si>
  <si>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</si>
  <si>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</si>
  <si>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</si>
  <si>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</si>
  <si>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</si>
  <si>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</si>
  <si>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</si>
  <si>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</si>
  <si>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</si>
  <si>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</si>
  <si>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</si>
  <si>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</si>
  <si>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</si>
  <si>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</si>
  <si>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</si>
  <si>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</si>
  <si>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</si>
  <si>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</si>
  <si>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</si>
  <si>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</si>
  <si>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</si>
  <si>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</si>
  <si>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</si>
  <si>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</si>
  <si>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</si>
  <si>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</si>
  <si>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</si>
  <si>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</si>
  <si>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</si>
  <si>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</si>
  <si>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</si>
  <si>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</si>
  <si>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</si>
  <si>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</si>
  <si>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</si>
  <si>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</si>
  <si>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</si>
  <si>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</si>
  <si>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</si>
  <si>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</si>
  <si>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</si>
  <si>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</si>
  <si>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</si>
  <si>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</si>
  <si>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</si>
  <si>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</si>
  <si>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</si>
  <si>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</si>
  <si>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</si>
  <si>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</si>
  <si>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</si>
  <si>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</si>
  <si>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</si>
  <si>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</si>
  <si>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</si>
  <si>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</si>
  <si>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</si>
  <si>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</si>
  <si>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</si>
  <si>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</si>
  <si>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</si>
  <si>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</si>
  <si>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</si>
  <si>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</si>
  <si>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</si>
  <si>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</si>
  <si>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</si>
  <si>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</si>
  <si>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</si>
  <si>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</si>
  <si>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</si>
  <si>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</si>
  <si>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</si>
  <si>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</si>
  <si>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</si>
  <si>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</si>
  <si>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</si>
  <si>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</si>
  <si>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</si>
  <si>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</si>
  <si>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</si>
  <si>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</si>
  <si>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</si>
  <si>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</si>
  <si>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</si>
  <si>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</si>
  <si>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</si>
  <si>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</si>
  <si>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</si>
  <si>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</si>
  <si>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</si>
  <si>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</si>
  <si>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</si>
  <si>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</si>
  <si>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</si>
  <si>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</si>
  <si>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</si>
  <si>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</si>
  <si>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</si>
  <si>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</si>
  <si>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</si>
  <si>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</si>
  <si>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</si>
  <si>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</si>
  <si>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</si>
  <si>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</si>
  <si>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</si>
  <si>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</si>
  <si>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</si>
  <si>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</si>
  <si>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</si>
  <si>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</si>
  <si>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</si>
  <si>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</si>
  <si>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</si>
  <si>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</si>
  <si>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</si>
  <si>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</si>
  <si>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</si>
  <si>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</si>
  <si>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</si>
  <si>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</si>
  <si>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</si>
  <si>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</si>
  <si>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</si>
  <si>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</si>
  <si>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</si>
  <si>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</si>
  <si>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</si>
  <si>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</si>
  <si>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</si>
  <si>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</si>
  <si>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</si>
  <si>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</si>
  <si>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</si>
  <si>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</si>
  <si>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</si>
  <si>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</si>
  <si>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</si>
  <si>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</si>
  <si>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</si>
  <si>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</si>
  <si>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</si>
  <si>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</si>
  <si>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</si>
  <si>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</si>
  <si>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</si>
  <si>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</si>
  <si>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</si>
  <si>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</si>
  <si>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</si>
  <si>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</si>
  <si>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</si>
  <si>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</si>
  <si>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</si>
  <si>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</si>
  <si>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</si>
  <si>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</si>
  <si>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</si>
  <si>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</si>
  <si>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</si>
  <si>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</si>
  <si>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</si>
  <si>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</si>
  <si>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</si>
  <si>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</si>
  <si>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</si>
  <si>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</si>
  <si>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</si>
  <si>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</si>
  <si>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</si>
  <si>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</si>
  <si>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</si>
  <si>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</si>
  <si>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</si>
  <si>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</si>
  <si>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</si>
  <si>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</si>
  <si>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</si>
  <si>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</si>
  <si>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</si>
  <si>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</si>
  <si>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</si>
  <si>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</si>
  <si>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</si>
  <si>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</si>
  <si>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</si>
  <si>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</si>
  <si>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</si>
  <si>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</si>
  <si>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</si>
  <si>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</si>
  <si>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</si>
  <si>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</si>
  <si>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</si>
  <si>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</si>
  <si>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</si>
  <si>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</si>
  <si>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</si>
  <si>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</si>
  <si>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</si>
  <si>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</si>
  <si>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</si>
  <si>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</si>
  <si>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</si>
  <si>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</si>
  <si>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</si>
  <si>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</si>
  <si>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</si>
  <si>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</si>
  <si>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</si>
  <si>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</si>
  <si>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</si>
  <si>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</si>
  <si>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</si>
  <si>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</si>
  <si>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</si>
  <si>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</si>
  <si>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</si>
  <si>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</si>
  <si>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</si>
  <si>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</si>
  <si>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</si>
  <si>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</si>
  <si>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</si>
  <si>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</si>
  <si>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</si>
  <si>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</si>
  <si>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</si>
  <si>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</si>
  <si>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</si>
  <si>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</si>
  <si>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</si>
  <si>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</si>
  <si>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</si>
  <si>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</si>
  <si>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</si>
  <si>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</si>
  <si>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</si>
  <si>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</si>
  <si>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</si>
  <si>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</si>
  <si>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</si>
  <si>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</si>
  <si>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</si>
  <si>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</si>
  <si>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</si>
  <si>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</si>
  <si>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</si>
  <si>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</si>
  <si>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</si>
  <si>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</si>
  <si>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</si>
  <si>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</si>
  <si>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</si>
  <si>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</si>
  <si>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</si>
  <si>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</si>
  <si>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</si>
  <si>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</si>
  <si>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</si>
  <si>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</si>
  <si>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</si>
  <si>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</si>
  <si>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</si>
  <si>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</si>
  <si>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</si>
  <si>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</si>
  <si>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</si>
  <si>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</si>
  <si>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</si>
  <si>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</si>
  <si>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</si>
  <si>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</si>
  <si>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</si>
  <si>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</si>
  <si>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</si>
  <si>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</si>
  <si>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</si>
  <si>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</si>
  <si>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</si>
  <si>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</si>
  <si>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</si>
  <si>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</si>
  <si>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</si>
  <si>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</si>
  <si>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</si>
  <si>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</si>
  <si>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</si>
  <si>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</si>
  <si>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</si>
  <si>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</si>
  <si>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</si>
  <si>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</si>
  <si>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</si>
  <si>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</si>
  <si>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</si>
  <si>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</si>
  <si>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</si>
  <si>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</si>
  <si>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</si>
  <si>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</si>
  <si>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</si>
  <si>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</si>
  <si>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</si>
  <si>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</si>
  <si>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</si>
  <si>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</si>
  <si>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</si>
  <si>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</si>
  <si>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</si>
  <si>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</si>
  <si>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</si>
  <si>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</si>
  <si>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</si>
  <si>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</si>
  <si>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</si>
  <si>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</si>
  <si>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</si>
  <si>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</si>
  <si>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</si>
  <si>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</si>
  <si>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</si>
  <si>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</si>
  <si>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</si>
  <si>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</si>
  <si>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</si>
  <si>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</si>
  <si>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</si>
  <si>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</si>
  <si>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</si>
  <si>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</si>
  <si>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</si>
  <si>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</si>
  <si>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</si>
  <si>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</si>
  <si>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</si>
  <si>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</si>
  <si>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</si>
  <si>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</si>
  <si>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</si>
  <si>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</si>
  <si>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</si>
  <si>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</si>
  <si>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</si>
  <si>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</si>
  <si>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</si>
  <si>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</si>
  <si>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</si>
  <si>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</si>
  <si>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</si>
  <si>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</si>
  <si>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</si>
  <si>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</si>
  <si>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</si>
  <si>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</si>
  <si>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</si>
  <si>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</si>
  <si>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</si>
  <si>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</si>
  <si>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</si>
  <si>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</si>
  <si>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</si>
  <si>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</si>
  <si>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</si>
  <si>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</si>
  <si>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</si>
  <si>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</si>
  <si>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</si>
  <si>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</si>
  <si>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</si>
  <si>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</si>
  <si>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</si>
  <si>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</si>
  <si>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</si>
  <si>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</si>
  <si>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</si>
  <si>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</si>
  <si>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</si>
  <si>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</si>
  <si>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</si>
  <si>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</si>
  <si>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</si>
  <si>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</si>
  <si>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</si>
  <si>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</si>
  <si>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</si>
  <si>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</si>
  <si>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</si>
  <si>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</si>
  <si>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</si>
  <si>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</si>
  <si>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</si>
  <si>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</si>
  <si>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</si>
  <si>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</si>
  <si>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</si>
  <si>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</si>
  <si>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</si>
  <si>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</si>
  <si>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</si>
  <si>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</si>
  <si>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</si>
  <si>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</si>
  <si>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</si>
  <si>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</si>
  <si>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</si>
  <si>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</si>
  <si>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</si>
  <si>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</si>
  <si>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</si>
  <si>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</si>
  <si>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</si>
  <si>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</si>
  <si>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</si>
  <si>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</si>
  <si>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</si>
  <si>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</si>
  <si>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</si>
  <si>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</si>
  <si>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</si>
  <si>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</si>
  <si>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</si>
  <si>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</si>
  <si>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</si>
  <si>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</si>
  <si>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</si>
  <si>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</si>
  <si>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</si>
  <si>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</si>
  <si>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</si>
  <si>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</si>
  <si>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</si>
  <si>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</si>
  <si>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</si>
  <si>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</si>
  <si>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</si>
  <si>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</si>
  <si>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</si>
  <si>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</si>
  <si>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</si>
  <si>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</si>
  <si>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</si>
  <si>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</si>
  <si>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</si>
  <si>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</si>
  <si>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</si>
  <si>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</si>
  <si>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</si>
  <si>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</si>
  <si>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</si>
  <si>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</si>
  <si>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</si>
  <si>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</si>
  <si>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</si>
  <si>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</si>
  <si>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</si>
  <si>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</si>
  <si>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</si>
  <si>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</si>
  <si>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</si>
  <si>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</si>
  <si>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</si>
  <si>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</si>
  <si>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</si>
  <si>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</si>
  <si>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</si>
  <si>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</si>
  <si>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</si>
  <si>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</si>
  <si>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</si>
  <si>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</si>
  <si>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</si>
  <si>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</si>
  <si>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</si>
  <si>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</si>
  <si>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</si>
  <si>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</si>
  <si>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</si>
  <si>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</si>
  <si>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</si>
  <si>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</si>
  <si>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</si>
  <si>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</si>
  <si>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</si>
  <si>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</si>
  <si>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</si>
  <si>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</si>
  <si>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</si>
  <si>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</si>
  <si>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</si>
  <si>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</si>
  <si>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</si>
  <si>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</si>
  <si>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</si>
  <si>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</si>
  <si>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</si>
  <si>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</si>
  <si>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</si>
  <si>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</si>
  <si>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</si>
  <si>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</si>
  <si>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</si>
  <si>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</si>
  <si>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</si>
  <si>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</si>
  <si>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</si>
  <si>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</si>
  <si>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</si>
  <si>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</si>
  <si>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</si>
  <si>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</si>
  <si>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</si>
  <si>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</si>
  <si>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</si>
  <si>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</si>
  <si>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</si>
  <si>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</si>
  <si>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</si>
  <si>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</si>
  <si>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</si>
  <si>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</si>
  <si>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</si>
  <si>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</si>
  <si>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</si>
  <si>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</si>
  <si>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</si>
  <si>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</si>
  <si>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</si>
  <si>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</si>
  <si>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</si>
  <si>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</si>
  <si>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</si>
  <si>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</si>
  <si>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</si>
  <si>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</si>
  <si>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</si>
  <si>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</si>
  <si>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</si>
  <si>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</si>
  <si>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</si>
  <si>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</si>
  <si>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</si>
  <si>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</si>
  <si>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</si>
  <si>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</si>
  <si>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</si>
  <si>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</si>
  <si>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</si>
  <si>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</si>
  <si>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</si>
  <si>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</si>
  <si>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</si>
  <si>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</si>
  <si>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</si>
  <si>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</si>
  <si>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</si>
  <si>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</si>
  <si>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</si>
  <si>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</si>
  <si>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</si>
  <si>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</si>
  <si>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</si>
  <si>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</si>
  <si>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</si>
  <si>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</si>
  <si>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</si>
  <si>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</si>
  <si>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</si>
  <si>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</si>
  <si>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</si>
  <si>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</si>
  <si>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</si>
  <si>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</si>
  <si>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</si>
  <si>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</si>
  <si>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</si>
  <si>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</si>
  <si>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</si>
  <si>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</si>
  <si>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</si>
  <si>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</si>
  <si>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</si>
  <si>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</si>
  <si>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</si>
  <si>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</si>
  <si>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</si>
  <si>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</si>
  <si>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</si>
  <si>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</si>
  <si>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</si>
  <si>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</si>
  <si>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</si>
  <si>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</si>
  <si>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</si>
  <si>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</si>
  <si>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</si>
  <si>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</si>
  <si>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</si>
  <si>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</si>
  <si>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</si>
  <si>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</si>
  <si>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</si>
  <si>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</si>
  <si>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</si>
  <si>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</si>
  <si>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</si>
  <si>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</si>
  <si>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</si>
  <si>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</si>
  <si>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</si>
  <si>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</si>
  <si>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</si>
  <si>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</si>
  <si>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</si>
  <si>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</si>
  <si>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</si>
  <si>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</si>
  <si>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</si>
  <si>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</si>
  <si>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</si>
  <si>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</si>
  <si>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</si>
  <si>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</si>
  <si>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</si>
  <si>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</si>
  <si>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</si>
  <si>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</si>
  <si>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</si>
  <si>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</si>
  <si>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</si>
  <si>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</si>
  <si>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</si>
  <si>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</si>
  <si>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</si>
  <si>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</si>
  <si>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</si>
  <si>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</si>
  <si>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</si>
  <si>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</si>
  <si>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</si>
  <si>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</si>
  <si>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</si>
  <si>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</si>
  <si>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</si>
  <si>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</si>
  <si>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</si>
  <si>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</si>
  <si>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</si>
  <si>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</si>
  <si>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</si>
  <si>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</si>
  <si>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</si>
  <si>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</si>
  <si>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</si>
  <si>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</si>
  <si>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</si>
  <si>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</si>
  <si>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</si>
  <si>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</si>
  <si>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</si>
  <si>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</si>
  <si>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</si>
  <si>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</si>
  <si>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</si>
  <si>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</si>
  <si>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</si>
  <si>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</si>
  <si>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</si>
  <si>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</si>
  <si>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</si>
  <si>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</si>
  <si>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</si>
  <si>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</si>
  <si>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</si>
  <si>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</si>
  <si>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</si>
  <si>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</si>
  <si>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</si>
  <si>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</si>
  <si>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</si>
  <si>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</si>
  <si>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</si>
  <si>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</si>
  <si>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</si>
  <si>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</si>
  <si>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</si>
  <si>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</si>
  <si>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</si>
  <si>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</si>
  <si>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</si>
  <si>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</si>
  <si>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</si>
  <si>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</si>
  <si>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</si>
  <si>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</si>
  <si>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</si>
  <si>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</si>
  <si>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</si>
  <si>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</si>
  <si>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</si>
  <si>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</si>
  <si>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</si>
  <si>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</si>
  <si>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</si>
  <si>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</si>
  <si>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</si>
  <si>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</si>
  <si>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</si>
  <si>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</si>
  <si>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</si>
  <si>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</si>
  <si>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</si>
  <si>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</si>
  <si>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</si>
  <si>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</si>
  <si>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</si>
  <si>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</si>
  <si>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</si>
  <si>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</si>
  <si>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</si>
  <si>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</si>
  <si>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</si>
  <si>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</si>
  <si>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</si>
  <si>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</si>
  <si>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</si>
  <si>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</si>
  <si>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</si>
  <si>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</si>
  <si>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</si>
  <si>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</si>
  <si>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</si>
  <si>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</si>
  <si>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</si>
  <si>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</si>
  <si>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</si>
  <si>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</si>
  <si>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</si>
  <si>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</si>
  <si>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</si>
  <si>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</si>
  <si>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</si>
  <si>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</si>
  <si>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</si>
  <si>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</si>
  <si>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</si>
  <si>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</si>
  <si>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</si>
  <si>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</si>
  <si>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</si>
  <si>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</si>
  <si>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</si>
  <si>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</si>
  <si>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</si>
  <si>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</si>
  <si>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</si>
  <si>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</si>
  <si>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</si>
  <si>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</si>
  <si>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</si>
  <si>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</si>
  <si>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</si>
  <si>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</si>
  <si>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</si>
  <si>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</si>
  <si>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</si>
  <si>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</si>
  <si>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</si>
  <si>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</si>
  <si>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</si>
  <si>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</si>
  <si>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</si>
  <si>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</si>
  <si>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</si>
  <si>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</si>
  <si>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</si>
  <si>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</si>
  <si>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</si>
  <si>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</si>
  <si>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</si>
  <si>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</si>
  <si>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</si>
  <si>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</si>
  <si>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</si>
  <si>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</si>
  <si>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</si>
  <si>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</si>
  <si>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</si>
  <si>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</si>
  <si>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</si>
  <si>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</si>
  <si>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</si>
  <si>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</si>
  <si>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</si>
  <si>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</si>
  <si>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</si>
  <si>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</si>
  <si>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</si>
  <si>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</si>
  <si>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</si>
  <si>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</si>
  <si>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</si>
  <si>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</si>
  <si>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</si>
  <si>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</si>
  <si>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</si>
  <si>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</si>
  <si>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</si>
  <si>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</si>
  <si>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</si>
  <si>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</si>
  <si>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</si>
  <si>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</si>
  <si>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</si>
  <si>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</si>
  <si>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</si>
  <si>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</si>
  <si>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</si>
  <si>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</si>
  <si>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</si>
  <si>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</si>
  <si>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</si>
  <si>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</si>
  <si>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</si>
  <si>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</si>
  <si>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</si>
  <si>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</si>
  <si>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</si>
  <si>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</si>
  <si>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</si>
  <si>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</si>
  <si>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</si>
  <si>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</si>
  <si>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</si>
  <si>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</si>
  <si>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</si>
  <si>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</si>
  <si>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</si>
  <si>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</si>
  <si>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</si>
  <si>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</si>
  <si>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</si>
  <si>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</si>
  <si>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</si>
  <si>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</si>
  <si>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</si>
  <si>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</si>
  <si>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</si>
  <si>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</si>
  <si>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</si>
  <si>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</si>
  <si>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</si>
  <si>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</si>
  <si>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</si>
  <si>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</si>
  <si>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</si>
  <si>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</si>
  <si>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</si>
  <si>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</si>
  <si>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</si>
  <si>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</si>
  <si>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</si>
  <si>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</si>
  <si>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</si>
  <si>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</si>
  <si>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</si>
  <si>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</si>
  <si>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</si>
  <si>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</si>
  <si>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</si>
  <si>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</si>
  <si>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</si>
  <si>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</si>
  <si>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</si>
  <si>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</si>
  <si>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</si>
  <si>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</si>
  <si>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</si>
  <si>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</si>
  <si>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</si>
  <si>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</si>
  <si>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</si>
  <si>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</si>
  <si>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</si>
  <si>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</si>
  <si>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</si>
  <si>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</si>
  <si>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</si>
  <si>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</si>
  <si>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</si>
  <si>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</si>
  <si>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</si>
  <si>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</si>
  <si>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</si>
  <si>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</si>
  <si>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</si>
  <si>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</si>
  <si>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</si>
  <si>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</si>
  <si>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</si>
  <si>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</si>
  <si>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</si>
  <si>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</si>
  <si>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</si>
  <si>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</si>
  <si>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</si>
  <si>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</si>
  <si>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</si>
  <si>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</si>
  <si>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</si>
  <si>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</si>
  <si>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</si>
  <si>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</si>
  <si>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</si>
  <si>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</si>
  <si>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</si>
  <si>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</si>
  <si>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</si>
  <si>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</si>
  <si>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</si>
  <si>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</si>
  <si>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</si>
  <si>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</si>
  <si>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</si>
  <si>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</si>
  <si>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</si>
  <si>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</si>
  <si>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</si>
  <si>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</si>
  <si>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</si>
  <si>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</si>
  <si>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</si>
  <si>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</si>
  <si>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</si>
  <si>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</si>
  <si>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</si>
  <si>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</si>
  <si>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</si>
  <si>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</si>
  <si>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</si>
  <si>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</si>
  <si>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</si>
  <si>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</si>
  <si>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</si>
  <si>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</si>
  <si>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</si>
  <si>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</si>
  <si>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</si>
  <si>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</si>
  <si>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</si>
  <si>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</si>
  <si>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</si>
  <si>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</si>
  <si>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</si>
  <si>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</si>
  <si>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</si>
  <si>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</si>
  <si>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</si>
  <si>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</si>
  <si>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</si>
  <si>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</si>
  <si>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</si>
  <si>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</si>
  <si>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</si>
  <si>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</si>
  <si>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</si>
  <si>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</si>
  <si>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</si>
  <si>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</si>
  <si>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</si>
  <si>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</si>
  <si>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</si>
  <si>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</si>
  <si>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</si>
  <si>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</si>
  <si>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</si>
  <si>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</si>
  <si>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</si>
  <si>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</si>
  <si>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</si>
  <si>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</si>
  <si>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</si>
  <si>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</si>
  <si>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</si>
  <si>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</si>
  <si>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</si>
  <si>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</si>
  <si>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</si>
  <si>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</si>
  <si>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</si>
  <si>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</si>
  <si>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</si>
  <si>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</si>
  <si>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</si>
  <si>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</si>
  <si>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</si>
  <si>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</si>
  <si>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</si>
  <si>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</si>
  <si>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</si>
  <si>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</si>
  <si>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</si>
  <si>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</si>
  <si>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</si>
  <si>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</si>
  <si>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</si>
  <si>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</si>
  <si>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</si>
  <si>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</si>
  <si>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</si>
  <si>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</si>
  <si>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</si>
  <si>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</si>
  <si>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</si>
  <si>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</si>
  <si>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</si>
  <si>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</si>
  <si>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</si>
  <si>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</si>
  <si>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</si>
  <si>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</si>
  <si>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</si>
  <si>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</si>
  <si>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</si>
  <si>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</si>
  <si>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</si>
  <si>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</si>
  <si>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</si>
  <si>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</si>
  <si>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</si>
  <si>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</si>
  <si>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</si>
  <si>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</si>
  <si>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</si>
  <si>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</si>
  <si>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</si>
  <si>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</si>
  <si>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</si>
  <si>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</si>
  <si>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</si>
  <si>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</si>
  <si>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</si>
  <si>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</si>
  <si>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</si>
  <si>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</si>
  <si>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</si>
  <si>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:PCM-20251101-00000870</t>
  </si>
  <si>
    <t>5G sector still down / EM team at site TS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</si>
  <si>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</si>
  <si>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</si>
  <si>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</si>
  <si>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</si>
  <si>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</si>
  <si>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</si>
  <si>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</si>
  <si>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</si>
  <si>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</si>
  <si>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</si>
  <si>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</si>
  <si>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</si>
  <si>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</si>
  <si>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</si>
  <si>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</si>
  <si>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</si>
  <si>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</si>
  <si>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</si>
  <si>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</si>
  <si>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</si>
  <si>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</si>
  <si>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</si>
  <si>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</si>
  <si>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</si>
  <si>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</si>
  <si>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</si>
  <si>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</si>
  <si>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</si>
  <si>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</si>
  <si>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</si>
  <si>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</si>
  <si>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</si>
  <si>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</si>
  <si>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</si>
  <si>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</si>
  <si>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</si>
  <si>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</si>
  <si>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</si>
  <si>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</si>
  <si>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</si>
  <si>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</si>
  <si>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</si>
  <si>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</si>
  <si>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</si>
  <si>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</si>
  <si>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</si>
  <si>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</si>
  <si>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</si>
  <si>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</si>
  <si>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</si>
  <si>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</si>
  <si>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</si>
  <si>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</si>
  <si>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</si>
  <si>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</si>
  <si>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</si>
  <si>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</si>
  <si>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</si>
  <si>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</si>
  <si>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</si>
  <si>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</si>
  <si>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</si>
  <si>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</si>
  <si>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</si>
  <si>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</si>
  <si>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</si>
  <si>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</si>
  <si>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</si>
  <si>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</si>
  <si>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</si>
  <si>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</si>
  <si>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</si>
  <si>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</si>
  <si>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</si>
  <si>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</si>
  <si>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</si>
  <si>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</si>
  <si>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</si>
  <si>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</si>
  <si>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</si>
  <si>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</si>
  <si>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</si>
  <si>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</si>
  <si>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</si>
  <si>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</si>
  <si>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</si>
  <si>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</si>
  <si>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</si>
  <si>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No PCM</t>
  </si>
  <si>
    <t>Down again ETA 40 mins</t>
  </si>
  <si>
    <t>Down Again ETA 100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</si>
  <si>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</si>
  <si>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</si>
  <si>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</si>
  <si>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</si>
  <si>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</si>
  <si>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</si>
  <si>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</si>
  <si>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20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</si>
</sst>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5" totalsRowShown="0" headerRowDxfId="157" dataDxfId="156" headerRowBorderDxfId="154" tableBorderDxfId="155" totalsRowBorderDxfId="153">
  <autoFilter ref="A1:CJ15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7" totalsRowShown="0" headerRowDxfId="48" dataDxfId="47" headerRowBorderDxfId="45" tableBorderDxfId="46" totalsRowBorderDxfId="44">
  <autoFilter ref="A1:L1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K7" sqref="K7"/>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299.5999619212962</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3</v>
      </c>
      <c r="D3" s="79" t="s">
        <v>19799</v>
      </c>
      <c r="E3" s="64" t="s">
        <v>39021</v>
      </c>
      <c r="F3" s="77">
        <v>45962.537060185183</v>
      </c>
      <c r="G3" s="67">
        <f ca="1">IFERROR(NOW()-F3,"")</f>
        <v>1.1327662039548159E-2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c r="B4" s="133" t="str">
        <f>IFERROR(VLOOKUP(D4,DB!A:K,11,0),"")</f>
        <v/>
      </c>
      <c r="C4" s="133"/>
      <c r="D4" s="133"/>
      <c r="E4" s="134"/>
      <c r="F4" s="77"/>
      <c r="G4" s="136">
        <f ca="1">IFERROR(NOW()-F4,"")</f>
        <v>45962.548387847222</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45962.548387847222</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45962.548387847222</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45962.548387847222</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45962.548387847222</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45962.548387847222</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45962.548387847222</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45962.548387847222</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45962.548387847222</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45962.548387847222</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45962.548387847222</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45962.548387847222</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45962.548387847222</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45962.548387847222</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45962.548387847222</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45962.548387847222</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45962.548387847222</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45962.548387847222</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45962.548387847222</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45962.548387847222</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45962.548387847222</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45962.548387847222</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45962.548387847222</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45962.548387847222</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45962.548387847222</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45962.548387847222</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45962.548387847222</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45962.548387847222</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45962.548387847222</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45962.548387847222</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45962.548387847222</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45962.548387847222</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45962.548387847222</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45962.548387847222</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45962.548387847222</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45962.548387847222</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45962.548387847222</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45962.548387847222</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45962.548387847222</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45962.548387847222</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45962.548387847222</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45962.548387847222</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45962.548387847222</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45962.548387847222</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45962.548387847222</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45962.548387847222</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45962.548387847222</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45962.548387847222</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45962.548387847222</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45962.548387847222</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45962.548387847222</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45962.548387847222</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45962.548387847222</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45962.548387847222</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45962.548387847222</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45962.548387847222</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45962.548387847222</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45962.548387847222</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45962.548387847222</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45962.548387847222</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45962.548387847222</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45962.548387847222</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45962.548387847222</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45962.548387847222</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45962.548387847222</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45962.548387847222</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45962.548387847222</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45962.548387847222</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45962.548387847222</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45962.548387847222</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45962.548387847222</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45962.548387847222</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45962.548387847222</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45962.548387847222</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45962.548387847222</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45962.548387847222</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45962.548387847222</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45962.548387847222</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45962.548387847222</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45962.548387847222</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45962.548387847222</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45962.548387847222</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45962.548387847222</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45962.548387847222</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45962.548387847222</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45962.548387847222</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45962.548387847222</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45962.548387847222</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45962.548387847222</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45962.548387847222</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45962.548387847222</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45962.548387847222</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45962.548387847222</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45962.548387847222</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45962.548387847222</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45962.548387847222</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45962.548387847222</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45962.548387847222</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45962.548387847222</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45962.548387847222</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45962.548387847222</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45962.548387847222</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45962.548387847222</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45962.548387847222</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45962.548387847222</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45962.548387847222</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45962.548387847222</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45962.548387847222</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45962.548387847222</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45962.548387847222</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45962.548387847222</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45962.548387847222</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45962.548387847222</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45962.548387847222</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45962.548387847222</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45962.548387847222</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45962.548387847222</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45962.548387847222</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45962.548387847222</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45962.548387847222</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38EFA8A1-EA87-465E-A462-09A83306DADD}"/>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5"/>
  <sheetViews>
    <sheetView workbookViewId="0">
      <selection activeCell="D6" sqref="D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137.54854988426086</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3.8063045138915186</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
      </c>
      <c r="C5" s="18"/>
      <c r="D5" s="18"/>
      <c r="E5" s="113"/>
      <c r="F5" s="114"/>
      <c r="G5" s="115">
        <f ca="1">IFERROR(NOW()-F5,"-")</f>
        <v>45962.548387847222</v>
      </c>
      <c r="H5" s="114"/>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45962.548387847222</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45962.548387847222</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45962.548387847222</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45962.548387847222</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45962.548387847222</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60"/>
      <c r="B11" s="161" t="str">
        <f>IFERROR(VLOOKUP(D11,DB!A:K,11,0),"")</f>
        <v/>
      </c>
      <c r="C11" s="161"/>
      <c r="D11" s="161"/>
      <c r="E11" s="162"/>
      <c r="F11" s="163"/>
      <c r="G11" s="164">
        <f ca="1">IFERROR(NOW()-F11,"-")</f>
        <v>45962.548387847222</v>
      </c>
      <c r="H11" s="163"/>
      <c r="I11" s="161" t="str">
        <f>IFERROR(VLOOKUP(D11,DB!A:F,6,0),"")</f>
        <v/>
      </c>
      <c r="J11" s="161" t="str">
        <f>IFERROR(VLOOKUP(D11,DB!A:G,7,0),"")</f>
        <v/>
      </c>
      <c r="K11" s="165"/>
      <c r="L11" s="161" t="str">
        <f>IFERROR(VLOOKUP(D11,DB!A:I,9,0),"")</f>
        <v/>
      </c>
      <c r="M11" s="161"/>
      <c r="N11" s="161"/>
      <c r="O11" s="161"/>
      <c r="P11" s="161"/>
      <c r="Q11" s="161"/>
      <c r="R11" s="161"/>
      <c r="S11" s="161"/>
      <c r="T11" s="161"/>
      <c r="U11" s="161"/>
      <c r="V11" s="161"/>
      <c r="W11" s="161"/>
      <c r="X11" s="161"/>
      <c r="Y11" s="161"/>
      <c r="Z11" s="161"/>
      <c r="AA11" s="161"/>
      <c r="AB11" s="161"/>
      <c r="AC11" s="161"/>
      <c r="AD11" s="161"/>
      <c r="AE11" s="161"/>
      <c r="AF11" s="161"/>
      <c r="AG11" s="161"/>
      <c r="AH11" s="161"/>
      <c r="AI11" s="161"/>
      <c r="AJ11" s="161"/>
      <c r="AK11" s="161"/>
      <c r="AL11" s="161"/>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6"/>
    </row>
    <row r="12" spans="1:88" ht="31.5" customHeight="1">
      <c r="A12" s="112"/>
      <c r="B12" s="18" t="str">
        <f>IFERROR(VLOOKUP(D12,DB!A:K,11,0),"")</f>
        <v/>
      </c>
      <c r="C12" s="18"/>
      <c r="D12" s="18"/>
      <c r="E12" s="113"/>
      <c r="F12" s="114"/>
      <c r="G12" s="115">
        <f ca="1">IFERROR(NOW()-F12,"-")</f>
        <v>45962.548387847222</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45962.548387847222</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45962.548387847222</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45962.548387847222</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45962.548387847222</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45962.548387847222</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45962.548387847222</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45962.548387847222</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45962.548387847222</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45962.548387847222</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45962.548387847222</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45962.548387847222</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45962.548387847222</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45962.548387847222</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45962.548387847222</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45962.548387847222</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45962.548387847222</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45962.548387847222</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45962.548387847222</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45962.548387847222</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45962.548387847222</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45962.548387847222</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45962.548387847222</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45962.548387847222</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45962.548387847222</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45962.548387847222</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45962.548387847222</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45962.548387847222</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45962.548387847222</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45962.548387847222</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45962.548387847222</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45962.548387847222</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45962.548387847222</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45962.548387847222</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45962.548387847222</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45962.548387847222</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45962.548387847222</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45962.548387847222</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45962.548387847222</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45962.548387847222</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45962.548387847222</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45962.548387847222</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45962.548387847222</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45962.548387847222</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45962.548387847222</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45962.548387847222</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45962.548387847222</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45962.548387847222</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45962.548387847222</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45962.548387847222</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45962.548387847222</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45962.548387847222</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45962.548387847222</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45962.548387847222</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45962.548387847222</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45962.548387847222</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45962.548387847222</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45962.548387847222</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45962.548387847222</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45962.548387847222</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45962.548387847222</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45962.548387847222</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45962.548387847222</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45962.548387847222</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45962.548387847222</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45962.548387847222</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45962.548387847222</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45962.548387847222</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45962.548387847222</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45962.548387847222</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45962.548387847222</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45962.548387847222</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45962.548387847222</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45962.548387847222</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45962.548387847222</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45962.548387847222</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45962.548387847222</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45962.548387847222</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45962.548387847222</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45962.548387847222</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45962.548387847222</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45962.548387847222</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45962.548387847222</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45962.548387847222</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45962.548387847222</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45962.548387847222</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45962.548387847222</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45962.548387847222</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45962.548387847222</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45962.548387847222</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45962.548387847222</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45962.548387847222</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45962.548387847222</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45962.548387847222</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45962.548387847222</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45962.548387847222</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45962.548387847222</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45962.548387847222</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45962.548387847222</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45962.548387847222</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45962.548387847222</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45962.548387847222</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45962.548387847222</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45962.548387847222</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45962.548387847222</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45962.548387847222</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45962.548387847222</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45962.548387847222</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45962.548387847222</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45962.548387847222</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45962.548387847222</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45962.548387847222</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45962.548387847222</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45962.548387847222</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45962.548387847222</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45962.548387847222</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45962.548387847222</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45962.548387847222</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45962.548387847222</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45962.548387847222</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45962.548387847222</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45962.548387847222</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45962.548387847222</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45962.548387847222</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45962.548387847222</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45962.548387847222</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45962.548387847222</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45962.548387847222</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45962.548387847222</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45962.548387847222</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45962.548387847222</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45962.548387847222</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45962.548387847222</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45962.548387847222</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45962.548387847222</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45962.548387847222</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45962.548387847222</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45962.548387847222</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45962.548387847222</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45962.548387847222</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45962.548387847222</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45962.548387847222</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45962.548387847222</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60"/>
      <c r="B155" s="161" t="str">
        <f>IFERROR(VLOOKUP(D155,DB!A:K,11,0),"")</f>
        <v/>
      </c>
      <c r="C155" s="161"/>
      <c r="D155" s="161"/>
      <c r="E155" s="162"/>
      <c r="F155" s="163"/>
      <c r="G155" s="164">
        <f ca="1">IFERROR(NOW()-F155,"-")</f>
        <v>45962.548387847222</v>
      </c>
      <c r="H155" s="163"/>
      <c r="I155" s="161" t="str">
        <f>IFERROR(VLOOKUP(D155,DB!A:F,6,0),"")</f>
        <v/>
      </c>
      <c r="J155" s="161" t="str">
        <f>IFERROR(VLOOKUP(D155,DB!A:G,7,0),"")</f>
        <v/>
      </c>
      <c r="K155" s="165"/>
      <c r="L155" s="161" t="str">
        <f>IFERROR(VLOOKUP(D155,DB!A:I,9,0),"")</f>
        <v/>
      </c>
      <c r="M155" s="161"/>
      <c r="N155" s="161"/>
      <c r="O155" s="161"/>
      <c r="P155" s="161"/>
      <c r="Q155" s="161"/>
      <c r="R155" s="161"/>
      <c r="S155" s="161"/>
      <c r="T155" s="161"/>
      <c r="U155" s="161"/>
      <c r="V155" s="161"/>
      <c r="W155" s="161"/>
      <c r="X155" s="161"/>
      <c r="Y155" s="161"/>
      <c r="Z155" s="161"/>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1"/>
      <c r="AW155" s="161"/>
      <c r="AX155" s="161"/>
      <c r="AY155" s="161"/>
      <c r="AZ155" s="161"/>
      <c r="BA155" s="161"/>
      <c r="BB155" s="161"/>
      <c r="BC155" s="161"/>
      <c r="BD155" s="161"/>
      <c r="BE155" s="161"/>
      <c r="BF155" s="161"/>
      <c r="BG155" s="161"/>
      <c r="BH155" s="161"/>
      <c r="BI155" s="161"/>
      <c r="BJ155" s="161"/>
      <c r="BK155" s="161"/>
      <c r="BL155" s="161"/>
      <c r="BM155" s="161"/>
      <c r="BN155" s="161"/>
      <c r="BO155" s="161"/>
      <c r="BP155" s="161"/>
      <c r="BQ155" s="161"/>
      <c r="BR155" s="161"/>
      <c r="BS155" s="161"/>
      <c r="BT155" s="161"/>
      <c r="BU155" s="161"/>
      <c r="BV155" s="161"/>
      <c r="BW155" s="161"/>
      <c r="BX155" s="161"/>
      <c r="BY155" s="161"/>
      <c r="BZ155" s="161"/>
      <c r="CA155" s="161"/>
      <c r="CB155" s="161"/>
      <c r="CC155" s="161"/>
      <c r="CD155" s="161"/>
      <c r="CE155" s="161"/>
      <c r="CF155" s="161"/>
      <c r="CG155" s="161"/>
      <c r="CH155" s="161"/>
      <c r="CI155" s="161"/>
      <c r="CJ155" s="166"/>
    </row>
  </sheetData>
  <dataValidations count="2">
    <dataValidation allowBlank="1" showInputMessage="1" showErrorMessage="1" sqref="E1" xr:uid="{4D935161-CDD3-4592-B877-3FB59C99E142}"/>
    <dataValidation type="list" allowBlank="1" showInputMessage="1" showErrorMessage="1" sqref="E3:E15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abSelected="1" workbookViewId="0">
      <selection activeCell="D4" sqref="D4"/>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45962.548387847222</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45962.548387847222</v>
      </c>
      <c r="H3" s="22"/>
      <c r="I3" s="19" t="str">
        <f>IFERROR(VLOOKUP(D3,DB!A:F,6,0),"")</f>
        <v/>
      </c>
      <c r="J3" s="18" t="str">
        <f>IFERROR(VLOOKUP(D3,DB!A:G,7,0),"")</f>
        <v/>
      </c>
      <c r="K3" s="46"/>
      <c r="L3" s="23" t="str">
        <f>IFERROR(VLOOKUP(D3,DB!A:I,9,0),"")</f>
        <v/>
      </c>
    </row>
    <row r="4" spans="1:13" ht="15" customHeight="1">
      <c r="A4" s="19"/>
      <c r="B4" s="62" t="str">
        <f>IFERROR(VLOOKUP(D4,DB!A:K,11,0),"")</f>
        <v/>
      </c>
      <c r="C4" s="18"/>
      <c r="D4" s="18"/>
      <c r="E4" s="18"/>
      <c r="F4" s="20"/>
      <c r="G4" s="21">
        <f t="shared" ca="1" si="0"/>
        <v>45962.548387847222</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45962.548387847222</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45962.548387847222</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45962.548387847222</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45962.548387847222</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45962.548387847222</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45962.548387847222</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45962.548387847222</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45962.548387847222</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45962.548387847222</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45962.548387847222</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45962.548387847222</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45962.548387847222</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45962.548387847222</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45962.548387847222</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45962.548387847222</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45962.548387847222</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45962.548387847222</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45962.548387847222</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45962.548387847222</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45962.548387847222</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45962.548387847222</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45962.548387847222</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45962.548387847222</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45962.548387847222</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45962.548387847222</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45962.548387847222</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45962.548387847222</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45962.548387847222</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45962.548387847222</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45962.548387847222</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45962.548387847222</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45962.548387847222</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45962.548387847222</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45962.548387847222</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45962.548387847222</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45962.548387847222</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45962.548387847222</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45962.548387847222</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45962.548387847222</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45962.548387847222</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45962.548387847222</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45962.548387847222</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45962.548387847222</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45962.548387847222</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45962.548387847222</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45962.548387847222</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45962.548387847222</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45962.548387847222</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45962.548387847222</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45962.548387847222</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45962.548387847222</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45962.548387847222</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45962.548387847222</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45962.548387847222</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45962.548387847222</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45962.548387847222</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45962.548387847222</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45962.548387847222</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45962.548387847222</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45962.548387847222</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45962.548387847222</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45962.548387847222</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45962.548387847222</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45962.548387847222</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45962.548387847222</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45962.548387847222</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45962.548387847222</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45962.548387847222</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45962.548387847222</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45962.548387847222</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45962.548387847222</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45962.548387847222</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45962.548387847222</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45962.548387847222</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45962.548387847222</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45962.548387847222</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45962.548387847222</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45962.548387847222</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45962.548387847222</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45962.548387847222</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45962.548387847222</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45962.548387847222</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45962.548387847222</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45962.548387847222</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45962.548387847222</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45962.548387847222</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45962.548387847222</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45962.548387847222</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45962.548387847222</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45962.548387847222</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45962.548387847222</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45962.548387847222</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45962.548387847222</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45962.548387847222</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45962.548387847222</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45962.548387847222</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45962.548387847222</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45962.548387847222</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45962.548387847222</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45962.548387847222</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45962.548387847222</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45962.548387847222</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45962.548387847222</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45962.548387847222</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45962.548387847222</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45962.548387847222</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45962.548387847222</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45962.548387847222</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45962.548387847222</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45962.548387847222</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45962.548387847222</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45962.548387847222</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45962.548387847222</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45962.548387847222</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45962.548387847222</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45962.548387847222</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45962.548387847222</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45962.548387847222</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45962.548387847222</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45962.548387847222</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45962.548387847222</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45962.548387847222</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45962.548387847222</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45962.548387847222</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45962.548387847222</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45962.548387847222</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45962.548387847222</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45962.548387847222</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45962.548387847222</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45962.548387847222</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45962.548387847222</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45962.548387847222</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45962.548387847222</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45962.548387847222</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45962.548387847222</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45962.548387847222</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45962.548387847222</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45962.548387847222</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45962.548387847222</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45962.548387847222</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45962.548387847222</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45962.548387847222</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45962.548387847222</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45962.548387847222</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45962.548387847222</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45962.548387847222</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45962.548387847222</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45962.548387847222</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45962.548387847222</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45962.548387847222</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45962.548387847222</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45962.548387847222</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45962.548387847222</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45962.548387847222</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45962.548387847222</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45962.548387847222</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45962.548387847222</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45962.548387847222</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45962.548387847222</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45962.548387847222</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45962.548387847222</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45962.548387847222</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45962.548387847222</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45962.548387847222</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45962.548387847222</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45962.548387847222</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45962.548387847222</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45962.548387847222</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45962.548387847222</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45962.548387847222</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45962.548387847222</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45962.548387847222</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45962.548387847222</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45962.548387847222</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45962.548387847222</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45962.548387847222</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45962.548387847222</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45962.548387847222</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45962.548387847222</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45962.548387847222</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45962.548387847222</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45962.548387847222</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45962.548387847222</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45962.548387847222</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45962.548387847222</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45962.548387847222</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45962.548387847222</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45962.548387847222</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45962.548387847222</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45962.548387847222</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45962.548387847222</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45962.548387847222</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45962.548387847222</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45962.548387847222</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45962.548387847222</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45962.548387847222</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45962.548387847222</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45962.548387847222</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45962.548387847222</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45962.548387847222</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45962.548387847222</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45962.548387847222</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45962.548387847222</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45962.548387847222</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45962.548387847222</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45962.548387847222</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45962.548387847222</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45962.548387847222</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45962.548387847222</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45962.548387847222</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45962.548387847222</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45962.548387847222</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45962.548387847222</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45962.548387847222</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45962.548387847222</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45962.548387847222</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45962.548387847222</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45962.548387847222</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45962.548387847222</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45962.548387847222</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45962.548387847222</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45962.548387847222</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45962.548387847222</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45962.548387847222</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45962.548387847222</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45962.548387847222</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45962.548387847222</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45962.548387847222</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45962.548387847222</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45962.548387847222</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45962.548387847222</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45962.548387847222</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45962.548387847222</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45962.548387847222</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45962.548387847222</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45962.548387847222</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45962.548387847222</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45962.548387847222</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45962.548387847222</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45962.548387847222</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45962.548387847222</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45962.548387847222</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45962.548387847222</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45962.548387847222</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45962.548387847222</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45962.548387847222</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45962.548387847222</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45962.548387847222</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45962.548387847222</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45962.548387847222</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45962.548387847222</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45962.548387847222</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45962.548387847222</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45962.548387847222</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45962.548387847222</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45962.548387847222</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45962.548387847222</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45962.548387847222</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45962.548387847222</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45962.548387847222</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45962.548387847222</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45962.548387847222</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45962.548387847222</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45962.548387847222</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45962.548387847222</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45962.548387847222</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45962.548387847222</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45962.548387847222</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45962.548387847222</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45962.548387847222</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45962.548387847222</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45962.548387847222</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45962.548387847222</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45962.548387847222</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45962.548387847222</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45962.548387847222</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45962.548387847222</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45962.548387847222</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45962.548387847222</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45962.548387847222</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45962.548387847222</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45962.548387847222</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45962.548387847222</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45962.548387847222</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45962.548387847222</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45962.548387847222</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45962.548387847222</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45962.548387847222</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45962.548387847222</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45962.548387847222</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45962.548387847222</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45962.548387847222</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45962.548387847222</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45962.548387847222</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45962.548387847222</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45962.548387847222</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45962.548387847222</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45962.548387847222</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45962.548387847222</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45962.548387847222</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45962.548387847222</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45962.548387847222</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45962.548387847222</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45962.548387847222</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45962.548387847222</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45962.548387847222</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45962.548387847222</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45962.548387847222</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45962.548387847222</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45962.548387847222</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45962.548387847222</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45962.548387847222</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45962.548387847222</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45962.548387847222</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45962.548387847222</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45962.548387847222</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45962.548387847222</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45962.548387847222</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45962.548387847222</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45962.548387847222</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45962.548387847222</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45962.548387847222</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45962.548387847222</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45962.548387847222</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45962.548387847222</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45962.548387847222</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45962.548387847222</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45962.548387847222</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45962.548387847222</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45962.548387847222</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45962.548387847222</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45962.548387847222</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45962.548387847222</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45962.548387847222</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45962.548387847222</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45962.548387847222</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45962.548387847222</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45962.548387847222</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45962.548387847222</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45962.548387847222</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45962.548387847222</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45962.548387847222</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45962.548387847222</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45962.548387847222</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45962.548387847222</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45962.548387847222</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45962.548387847222</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45962.548387847222</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45962.548387847222</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45962.548387847222</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45962.548387847222</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45962.548387847222</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45962.548387847222</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45962.548387847222</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45962.548387847222</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45962.548387847222</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45962.548387847222</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45962.548387847222</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45962.548387847222</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45962.548387847222</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45962.548387847222</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45962.548387847222</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45962.548387847222</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45962.548387847222</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45962.548387847222</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45962.548387847222</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45962.548387847222</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45962.548387847222</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45962.548387847222</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45962.548387847222</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45962.548387847222</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45962.548387847222</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45962.548387847222</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45962.548387847222</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45962.548387847222</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45962.548387847222</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45962.548387847222</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45962.548387847222</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45962.548387847222</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45962.548387847222</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45962.548387847222</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45962.548387847222</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45962.548387847222</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45962.548387847222</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45962.548387847222</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45962.548387847222</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45962.548387847222</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45962.548387847222</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45962.548387847222</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45962.548387847222</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45962.548387847222</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45962.548387847222</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45962.548387847222</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45962.548387847222</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45962.548387847222</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45962.548387847222</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45962.548387847222</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45962.548387847222</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45962.548387847222</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45962.548387847222</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45962.548387847222</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45962.548387847222</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45962.548387847222</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45962.548387847222</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45962.548387847222</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45962.548387847222</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45962.548387847222</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45962.548387847222</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45962.548387847222</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45962.548387847222</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45962.548387847222</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45962.548387847222</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45962.548387847222</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45962.548387847222</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45962.548387847222</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45962.548387847222</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45962.548387847222</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45962.548387847222</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45962.548387847222</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45962.548387847222</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45962.548387847222</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45962.548387847222</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45962.548387847222</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45962.548387847222</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45962.548387847222</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45962.548387847222</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45962.548387847222</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45962.548387847222</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45962.548387847222</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45962.548387847222</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45962.548387847222</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45962.548387847222</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45962.548387847222</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45962.548387847222</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45962.548387847222</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45962.548387847222</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45962.548387847222</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45962.548387847222</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45962.548387847222</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45962.548387847222</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45962.548387847222</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45962.548387847222</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45962.548387847222</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45962.548387847222</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45962.548387847222</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45962.548387847222</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45962.548387847222</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45962.548387847222</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45962.548387847222</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45962.548387847222</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45962.548387847222</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45962.548387847222</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45962.548387847222</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45962.548387847222</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45962.548387847222</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45962.548387847222</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45962.548387847222</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45962.548387847222</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45962.548387847222</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45962.548387847222</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45962.548387847222</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45962.548387847222</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45962.548387847222</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45962.548387847222</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45962.548387847222</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45962.548387847222</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45962.548387847222</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45962.548387847222</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45962.548387847222</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45962.548387847222</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45962.548387847222</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45962.548387847222</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45962.548387847222</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45962.548387847222</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45962.548387847222</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45962.548387847222</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45962.548387847222</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45962.548387847222</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45962.548387847222</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45962.548387847222</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45962.548387847222</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45962.548387847222</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45962.548387847222</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45962.548387847222</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45962.548387847222</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45962.548387847222</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45962.548387847222</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45962.548387847222</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45962.548387847222</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45962.548387847222</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45962.548387847222</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45962.548387847222</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45962.548387847222</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45962.548387847222</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45962.548387847222</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45962.548387847222</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45962.548387847222</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45962.548387847222</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45962.548387847222</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45962.548387847222</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45962.548387847222</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45962.548387847222</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45962.548387847222</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45962.548387847222</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45962.548387847222</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45962.548387847222</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45962.548387847222</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45962.548387847222</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45962.548387847222</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45962.548387847222</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45962.548387847222</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45962.548387847222</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45962.548387847222</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45962.548387847222</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45962.548387847222</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45962.548387847222</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45962.548387847222</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45962.548387847222</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45962.548387847222</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45962.548387847222</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45962.548387847222</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45962.548387847222</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45962.548387847222</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45962.548387847222</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45962.548387847222</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45962.548387847222</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45962.548387847222</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45962.548387847222</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45962.548387847222</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45962.548387847222</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45962.548387847222</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45962.548387847222</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45962.548387847222</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45962.548387847222</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45962.548387847222</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45962.548387847222</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45962.548387847222</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45962.548387847222</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45962.548387847222</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45962.548387847222</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45962.548387847222</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45962.548387847222</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45962.548387847222</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45962.548387847222</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45962.548387847222</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45962.548387847222</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45962.548387847222</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45962.548387847222</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45962.548387847222</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45962.548387847222</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45962.548387847222</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45962.548387847222</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45962.548387847222</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45962.548387847222</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45962.548387847222</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45962.548387847222</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45962.548387847222</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45962.548387847222</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45962.548387847222</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45962.548387847222</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45962.548387847222</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45962.548387847222</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45962.548387847222</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45962.548387847222</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45962.548387847222</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45962.548387847222</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45962.548387847222</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45962.548387847222</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45962.548387847222</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45962.548387847222</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45962.548387847222</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45962.548387847222</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45962.548387847222</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45962.548387847222</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45962.548387847222</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45962.548387847222</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45962.548387847222</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45962.548387847222</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45962.548387847222</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45962.548387847222</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45962.548387847222</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45962.548387847222</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45962.548387847222</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45962.548387847222</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45962.548387847222</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45962.548387847222</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45962.548387847222</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45962.548387847222</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45962.548387847222</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45962.548387847222</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45962.548387847222</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45962.548387847222</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45962.548387847222</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45962.548387847222</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45962.548387847222</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45962.548387847222</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45962.548387847222</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45962.548387847222</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45962.548387847222</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45962.548387847222</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45962.548387847222</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45962.548387847222</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45962.548387847222</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45962.548387847222</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45962.548387847222</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45962.548387847222</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45962.548387847222</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45962.548387847222</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45962.548387847222</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45962.548387847222</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45962.548387847222</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45962.548387847222</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45962.548387847222</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45962.548387847222</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45962.548387847222</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45962.548387847222</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45962.548387847222</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45962.548387847222</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45962.548387847222</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45962.548387847222</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45962.548387847222</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45962.548387847222</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45962.548387847222</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45962.548387847222</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45962.548387847222</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45962.548387847222</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45962.548387847222</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45962.548387847222</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45962.548387847222</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45962.548387847222</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45962.548387847222</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45962.548387847222</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45962.548387847222</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45962.548387847222</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45962.548387847222</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45962.548387847222</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45962.548387847222</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45962.548387847222</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45962.548387847222</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45962.548387847222</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45962.548387847222</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45962.548387847222</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45962.548387847222</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45962.548387847222</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45962.548387847222</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45962.548387847222</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45962.548387847222</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45962.548387847222</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45962.548387847222</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45962.548387847222</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45962.548387847222</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45962.548387847222</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45962.548387847222</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45962.548387847222</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45962.548387847222</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45962.548387847222</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45962.548387847222</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45962.548387847222</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45962.548387847222</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45962.548387847222</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45962.548387847222</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45962.548387847222</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45962.548387847222</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45962.548387847222</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45962.548387847222</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45962.548387847222</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45962.548387847222</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45962.548387847222</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45962.548387847222</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45962.548387847222</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45962.548387847222</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45962.548387847222</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45962.548387847222</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45962.548387847222</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45962.548387847222</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45962.548387847222</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45962.548387847222</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45962.548387847222</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45962.548387847222</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45962.548387847222</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45962.548387847222</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45962.548387847222</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45962.548387847222</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45962.548387847222</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45962.548387847222</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45962.548387847222</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45962.548387847222</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45962.548387847222</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45962.548387847222</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45962.548387847222</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45962.548387847222</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45962.548387847222</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45962.548387847222</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45962.548387847222</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45962.548387847222</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45962.548387847222</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45962.548387847222</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45962.548387847222</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45962.548387847222</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45962.548387847222</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45962.548387847222</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45962.548387847222</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45962.548387847222</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45962.548387847222</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45962.548387847222</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45962.548387847222</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45962.548387847222</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45962.548387847222</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45962.548387847222</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45962.548387847222</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45962.548387847222</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45962.548387847222</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45962.548387847222</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45962.548387847222</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45962.548387847222</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45962.548387847222</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45962.548387847222</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45962.548387847222</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45962.548387847222</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45962.548387847222</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45962.548387847222</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45962.548387847222</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45962.548387847222</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45962.548387847222</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45962.548387847222</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45962.548387847222</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45962.548387847222</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45962.548387847222</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45962.548387847222</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45962.548387847222</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45962.548387847222</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45962.548387847222</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45962.548387847222</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45962.548387847222</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45962.548387847222</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45962.548387847222</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45962.548387847222</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45962.548387847222</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45962.548387847222</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45962.548387847222</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45962.548387847222</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45962.548387847222</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45962.548387847222</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45962.548387847222</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45962.548387847222</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45962.548387847222</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45962.548387847222</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45962.548387847222</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45962.548387847222</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45962.548387847222</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45962.548387847222</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45962.548387847222</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45962.548387847222</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45962.548387847222</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45962.548387847222</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45962.548387847222</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45962.548387847222</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45962.548387847222</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45962.548387847222</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45962.548387847222</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45962.548387847222</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45962.548387847222</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45962.548387847222</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45962.548387847222</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45962.548387847222</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45962.548387847222</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45962.548387847222</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45962.548387847222</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45962.548387847222</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45962.548387847222</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45962.548387847222</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45962.548387847222</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45962.548387847222</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45962.548387847222</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45962.548387847222</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45962.548387847222</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45962.548387847222</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45962.548387847222</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45962.548387847222</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45962.548387847222</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45962.548387847222</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45962.548387847222</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45962.548387847222</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45962.548387847222</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45962.548387847222</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45962.548387847222</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45962.548387847222</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45962.548387847222</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45962.548387847222</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45962.548387847222</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45962.548387847222</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45962.548387847222</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45962.548387847222</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45962.548387847222</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45962.548387847222</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45962.548387847222</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45962.548387847222</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45962.548387847222</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45962.548387847222</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45962.548387847222</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45962.548387847222</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45962.548387847222</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45962.548387847222</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45962.548387847222</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45962.548387847222</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45962.548387847222</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45962.548387847222</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45962.548387847222</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45962.548387847222</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45962.548387847222</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45962.548387847222</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45962.548387847222</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45962.548387847222</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45962.548387847222</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45962.548387847222</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45962.548387847222</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45962.548387847222</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45962.548387847222</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45962.548387847222</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45962.548387847222</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45962.548387847222</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45962.548387847222</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45962.548387847222</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45962.548387847222</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45962.548387847222</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45962.548387847222</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45962.548387847222</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45962.548387847222</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45962.548387847222</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45962.548387847222</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45962.548387847222</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45962.548387847222</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45962.548387847222</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45962.548387847222</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45962.548387847222</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45962.548387847222</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45962.548387847222</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45962.548387847222</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45962.548387847222</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45962.548387847222</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45962.548387847222</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45962.548387847222</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45962.548387847222</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45962.548387847222</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45962.548387847222</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45962.548387847222</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45962.548387847222</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45962.548387847222</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45962.548387847222</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45962.548387847222</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45962.548387847222</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45962.548387847222</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45962.548387847222</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45962.548387847222</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45962.548387847222</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45962.548387847222</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45962.548387847222</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45962.548387847222</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45962.548387847222</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45962.548387847222</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45962.548387847222</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45962.548387847222</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45962.548387847222</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45962.548387847222</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45962.548387847222</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45962.548387847222</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45962.548387847222</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45962.548387847222</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45962.548387847222</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45962.548387847222</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45962.548387847222</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45962.548387847222</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45962.548387847222</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45962.548387847222</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45962.548387847222</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45962.548387847222</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45962.548387847222</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45962.548387847222</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45962.548387847222</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45962.548387847222</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45962.548387847222</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45962.548387847222</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45962.548387847222</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45962.548387847222</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45962.548387847222</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45962.548387847222</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45962.548387847222</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45962.548387847222</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45962.548387847222</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45962.548387847222</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45962.548387847222</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45962.548387847222</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45962.548387847222</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45962.548387847222</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45962.548387847222</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45962.548387847222</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45962.548387847222</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45962.548387847222</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45962.548387847222</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45962.548387847222</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45962.548387847222</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45962.548387847222</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45962.548387847222</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45962.548387847222</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45962.548387847222</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45962.548387847222</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45962.548387847222</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45962.548387847222</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45962.548387847222</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45962.548387847222</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45962.548387847222</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45962.548387847222</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45962.548387847222</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45962.548387847222</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45962.548387847222</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45962.548387847222</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45962.548387847222</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45962.548387847222</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45962.548387847222</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45962.548387847222</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45962.548387847222</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45962.548387847222</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45962.548387847222</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45962.548387847222</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45962.548387847222</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45962.548387847222</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45962.548387847222</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45962.548387847222</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45962.548387847222</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45962.548387847222</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45962.548387847222</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45962.548387847222</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45962.548387847222</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45962.548387847222</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45962.548387847222</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45962.548387847222</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45962.548387847222</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45962.548387847222</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45962.548387847222</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45962.548387847222</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45962.548387847222</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45962.548387847222</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45962.548387847222</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45962.548387847222</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45962.548387847222</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45962.548387847222</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45962.548387847222</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45962.548387847222</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45962.548387847222</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45962.548387847222</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45962.548387847222</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45962.548387847222</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45962.548387847222</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45962.548387847222</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45962.548387847222</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45962.548387847222</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45962.548387847222</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45962.548387847222</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45962.548387847222</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45962.548387847222</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45962.548387847222</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45962.548387847222</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45962.548387847222</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45962.548387847222</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45962.548387847222</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45962.548387847222</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45962.548387847222</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45962.548387847222</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45962.548387847222</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45962.548387847222</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45962.548387847222</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45962.548387847222</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45962.548387847222</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45962.548387847222</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45962.548387847222</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45962.548387847222</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45962.548387847222</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45962.548387847222</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45962.548387847222</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45962.548387847222</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45962.548387847222</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45962.548387847222</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45962.548387847222</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45962.548387847222</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45962.548387847222</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45962.548387847222</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45962.548387847222</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45962.548387847222</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45962.548387847222</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45962.548387847222</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45962.548387847222</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45962.548387847222</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45962.548387847222</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45962.548387847222</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45962.548387847222</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45962.548387847222</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45962.548387847222</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45962.548387847222</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45962.548387847222</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45962.548387847222</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45962.548387847222</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45962.548387847222</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45962.548387847222</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45962.548387847222</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45962.548387847222</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45962.548387847222</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45962.548387847222</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45962.548387847222</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45962.548387847222</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45962.548387847222</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45962.548387847222</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45962.548387847222</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45962.548387847222</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45962.548387847222</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45962.548387847222</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45962.548387847222</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45962.548387847222</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45962.548387847222</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45962.548387847222</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45962.548387847222</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45962.548387847222</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45962.548387847222</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45962.548387847222</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45962.548387847222</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45962.548387847222</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45962.548387847222</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45962.548387847222</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45962.548387847222</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45962.548387847222</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45962.548387847222</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45962.548387847222</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45962.548387847222</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45962.548387847222</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45962.548387847222</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45962.548387847222</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45962.548387847222</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45962.548387847222</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45962.548387847222</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45962.548387847222</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45962.548387847222</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45962.548387847222</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45962.548387847222</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45962.548387847222</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45962.548387847222</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45962.548387847222</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45962.548387847222</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45962.548387847222</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45962.548387847222</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45962.548387847222</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45962.548387847222</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45962.548387847222</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45962.548387847222</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45962.548387847222</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45962.548387847222</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45962.548387847222</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45962.548387847222</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45962.548387847222</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45962.548387847222</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45962.548387847222</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45962.548387847222</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45962.548387847222</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45962.548387847222</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45962.548387847222</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45962.548387847222</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45962.548387847222</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45962.548387847222</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45962.548387847222</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45962.548387847222</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45962.548387847222</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45962.548387847222</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45962.548387847222</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45962.548387847222</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45962.548387847222</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45962.548387847222</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45962.548387847222</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45962.548387847222</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45962.548387847222</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45962.548387847222</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45962.548387847222</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45962.548387847222</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45962.548387847222</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45962.548387847222</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45962.548387847222</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45962.548387847222</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45962.548387847222</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45962.548387847222</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45962.548387847222</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7"/>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259.06767025462614</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1.5796378472223296</v>
      </c>
      <c r="H3" s="122">
        <v>45960.963101851848</v>
      </c>
      <c r="I3" s="118" t="str">
        <f>IFERROR(VLOOKUP(D3,DB!A:F,6,0),"")</f>
        <v>SCECO</v>
      </c>
      <c r="J3" s="118" t="str">
        <f>IFERROR(VLOOKUP(D3,DB!A:G,7,0),"")</f>
        <v>Weak</v>
      </c>
      <c r="K3" s="124" t="s">
        <v>39112</v>
      </c>
      <c r="L3" s="120" t="str">
        <f>IFERROR(VLOOKUP(D3,DB!A:I,9,0),"")</f>
        <v>Latis</v>
      </c>
    </row>
    <row r="4" spans="1:16" ht="15" customHeight="1">
      <c r="A4" s="118" t="s">
        <v>39113</v>
      </c>
      <c r="B4" s="118" t="str">
        <f>IFERROR(VLOOKUP(D4,DB!A:K,11,0),"")</f>
        <v>R4</v>
      </c>
      <c r="C4" s="119">
        <v>1</v>
      </c>
      <c r="D4" s="120" t="s">
        <v>30730</v>
      </c>
      <c r="E4" s="97" t="s">
        <v>39021</v>
      </c>
      <c r="F4" s="122">
        <v>45962.487361111111</v>
      </c>
      <c r="G4" s="123">
        <f ca="1">IFERROR(NOW()-F4,"")</f>
        <v>6.1026736111671198E-2</v>
      </c>
      <c r="H4" s="122">
        <v>45962.487361111111</v>
      </c>
      <c r="I4" s="118" t="str">
        <f>IFERROR(VLOOKUP(D4,DB!A:F,6,0),"")</f>
        <v>SCECO</v>
      </c>
      <c r="J4" s="118" t="str">
        <f>IFERROR(VLOOKUP(D4,DB!A:G,7,0),"")</f>
        <v>weak</v>
      </c>
      <c r="K4" s="124" t="s">
        <v>39114</v>
      </c>
      <c r="L4" s="120" t="str">
        <f>IFERROR(VLOOKUP(D4,DB!A:I,9,0),"")</f>
        <v>Latis</v>
      </c>
    </row>
    <row r="5" spans="1:16" ht="15" customHeight="1">
      <c r="A5" s="118" t="s">
        <v>39113</v>
      </c>
      <c r="B5" s="118" t="str">
        <f>IFERROR(VLOOKUP(D5,DB!A:K,11,0),"")</f>
        <v>R4</v>
      </c>
      <c r="C5" s="119">
        <v>1</v>
      </c>
      <c r="D5" s="120" t="s">
        <v>32088</v>
      </c>
      <c r="E5" s="97" t="s">
        <v>39021</v>
      </c>
      <c r="F5" s="122">
        <v>45962.491886574076</v>
      </c>
      <c r="G5" s="123">
        <f ca="1">IFERROR(NOW()-F5,"")</f>
        <v>5.6501273145840969E-2</v>
      </c>
      <c r="H5" s="122">
        <v>45962.491886574076</v>
      </c>
      <c r="I5" s="118" t="str">
        <f>IFERROR(VLOOKUP(D5,DB!A:F,6,0),"")</f>
        <v>SCECO</v>
      </c>
      <c r="J5" s="118" t="str">
        <f>IFERROR(VLOOKUP(D5,DB!A:G,7,0),"")</f>
        <v>Dead</v>
      </c>
      <c r="K5" s="124" t="s">
        <v>39115</v>
      </c>
      <c r="L5" s="120" t="str">
        <f>IFERROR(VLOOKUP(D5,DB!A:I,9,0),"")</f>
        <v>Latis</v>
      </c>
    </row>
    <row r="6" spans="1:16" ht="15" customHeight="1">
      <c r="A6" s="118"/>
      <c r="B6" s="118" t="str">
        <f>IFERROR(VLOOKUP(D6,DB!A:K,11,0),"")</f>
        <v/>
      </c>
      <c r="C6" s="119"/>
      <c r="D6" s="120"/>
      <c r="E6" s="97"/>
      <c r="F6" s="122"/>
      <c r="G6" s="123">
        <f ca="1">IFERROR(NOW()-F6,"")</f>
        <v>45962.548387847222</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45962.548387847222</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45962.548387847222</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45962.548387847222</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45962.548387847222</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45962.548387847222</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45962.548387847222</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45962.548387847222</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45962.548387847222</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45962.548387847222</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45962.548387847222</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45962.548387847222</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45962.548387847222</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45962.548387847222</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45962.548387847222</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45962.548387847222</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45962.548387847222</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45962.548387847222</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45962.548387847222</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45962.548387847222</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45962.548387847222</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45962.548387847222</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45962.548387847222</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45962.548387847222</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45962.548387847222</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45962.548387847222</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45962.548387847222</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45962.548387847222</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45962.548387847222</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45962.548387847222</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45962.548387847222</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45962.548387847222</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45962.548387847222</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45962.548387847222</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45962.548387847222</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45962.548387847222</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45962.548387847222</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45962.548387847222</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45962.548387847222</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45962.548387847222</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45962.548387847222</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45962.548387847222</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45962.548387847222</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45962.548387847222</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45962.548387847222</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45962.548387847222</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45962.548387847222</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45962.548387847222</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45962.548387847222</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45962.548387847222</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45962.548387847222</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45962.548387847222</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45962.548387847222</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45962.548387847222</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45962.548387847222</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45962.548387847222</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45962.548387847222</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45962.548387847222</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45962.548387847222</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45962.548387847222</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45962.548387847222</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45962.548387847222</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45962.548387847222</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45962.548387847222</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45962.548387847222</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45962.548387847222</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45962.548387847222</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45962.548387847222</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45962.548387847222</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45962.548387847222</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45962.548387847222</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45962.548387847222</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45962.548387847222</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45962.548387847222</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45962.548387847222</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45962.548387847222</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45962.548387847222</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45962.548387847222</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45962.548387847222</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45962.548387847222</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45962.548387847222</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45962.548387847222</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45962.548387847222</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45962.548387847222</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45962.548387847222</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45962.548387847222</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45962.548387847222</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45962.548387847222</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45962.548387847222</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45962.548387847222</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45962.548387847222</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45962.548387847222</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45962.548387847222</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45962.548387847222</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45962.548387847222</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45962.548387847222</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45962.548387847222</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45962.548387847222</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45962.548387847222</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45962.548387847222</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45962.548387847222</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45962.548387847222</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45962.548387847222</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45962.548387847222</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45962.548387847222</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45962.548387847222</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45962.548387847222</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45962.548387847222</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45962.548387847222</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45962.548387847222</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45962.548387847222</v>
      </c>
      <c r="H116" s="122"/>
      <c r="I116" s="118" t="str">
        <f>IFERROR(VLOOKUP(D116,DB!A:F,6,0),"")</f>
        <v/>
      </c>
      <c r="J116" s="118" t="str">
        <f>IFERROR(VLOOKUP(D116,DB!A:G,7,0),"")</f>
        <v/>
      </c>
      <c r="K116" s="124"/>
      <c r="L116" s="120" t="str">
        <f>IFERROR(VLOOKUP(D116,DB!A:I,9,0),"")</f>
        <v/>
      </c>
    </row>
    <row r="117" spans="1:12" ht="15" customHeight="1">
      <c r="A117" s="125"/>
      <c r="B117" s="125" t="str">
        <f>IFERROR(VLOOKUP(D117,DB!A:K,11,0),"")</f>
        <v/>
      </c>
      <c r="C117" s="126"/>
      <c r="D117" s="127"/>
      <c r="E117" s="128"/>
      <c r="F117" s="129"/>
      <c r="G117" s="130">
        <f ca="1">IFERROR(NOW()-F117,"")</f>
        <v>45962.548387847222</v>
      </c>
      <c r="H117" s="129"/>
      <c r="I117" s="125" t="str">
        <f>IFERROR(VLOOKUP(D117,DB!A:F,6,0),"")</f>
        <v/>
      </c>
      <c r="J117" s="125" t="str">
        <f>IFERROR(VLOOKUP(D117,DB!A:G,7,0),"")</f>
        <v/>
      </c>
      <c r="K117" s="131"/>
      <c r="L117" s="127" t="str">
        <f>IFERROR(VLOOKUP(D117,DB!A:I,9,0),"")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39116</v>
      </c>
      <c r="B2" s="37" t="str">
        <f>IFERROR(VLOOKUP(D2,DB!A:K,11,0),"")</f>
        <v>R5</v>
      </c>
      <c r="C2" s="37">
        <v>3</v>
      </c>
      <c r="D2" s="117" t="s">
        <v>36011</v>
      </c>
      <c r="E2" s="37" t="s">
        <v>39021</v>
      </c>
      <c r="F2" s="38">
        <v>45891.832060185188</v>
      </c>
      <c r="G2" s="143">
        <f ca="1">IFERROR(NOW()-F2,"")</f>
        <v>70.716327662034018</v>
      </c>
      <c r="H2" s="38">
        <v>45891.790393518517</v>
      </c>
      <c r="I2" s="37" t="str">
        <f>IFERROR(VLOOKUP(D2,DB!A:F,6,0),"")</f>
        <v>Generator-SG</v>
      </c>
      <c r="J2" s="37" t="str">
        <f>IFERROR(VLOOKUP(D2,DB!A:G,7,0),"")</f>
        <v>Vandalized</v>
      </c>
      <c r="K2" s="37" t="s">
        <v>39117</v>
      </c>
      <c r="L2" s="37" t="str">
        <f>IFERROR(VLOOKUP(D2,DB!A:I,9,0),"")</f>
        <v>Latis</v>
      </c>
      <c r="M2" s="116"/>
    </row>
    <row r="3" spans="1:13" ht="30.75">
      <c r="A3" s="37" t="s">
        <v>39118</v>
      </c>
      <c r="B3" s="37" t="str">
        <f>IFERROR(VLOOKUP(D3,DB!A:K,11,0),"")</f>
        <v>R5</v>
      </c>
      <c r="C3" s="37">
        <v>1</v>
      </c>
      <c r="D3" s="37" t="s">
        <v>33268</v>
      </c>
      <c r="E3" s="37" t="s">
        <v>39102</v>
      </c>
      <c r="F3" s="38">
        <v>45926.188877314817</v>
      </c>
      <c r="G3" s="143">
        <f t="shared" ref="G3" ca="1" si="0">IFERROR(NOW()-F3,"")</f>
        <v>36.359510532405693</v>
      </c>
      <c r="H3" s="38">
        <v>45926.158159722225</v>
      </c>
      <c r="I3" s="37" t="str">
        <f>IFERROR(VLOOKUP(D3,DB!A:F,6,0),"")</f>
        <v>SCECO</v>
      </c>
      <c r="J3" s="37" t="str">
        <f>IFERROR(VLOOKUP(D3,DB!A:G,7,0),"")</f>
        <v>Good</v>
      </c>
      <c r="K3" s="37" t="s">
        <v>39119</v>
      </c>
      <c r="L3" s="37" t="str">
        <f>IFERROR(VLOOKUP(D3,DB!A:I,9,0),"")</f>
        <v>Latis</v>
      </c>
      <c r="M3" s="116"/>
    </row>
    <row r="4" spans="1:13" ht="48" customHeight="1">
      <c r="A4" s="151" t="s">
        <v>39120</v>
      </c>
      <c r="B4" s="151" t="str">
        <f>IFERROR(VLOOKUP(D4,DB!A:K,11,0),"")</f>
        <v>R5</v>
      </c>
      <c r="C4" s="151">
        <v>1</v>
      </c>
      <c r="D4" s="151" t="s">
        <v>34758</v>
      </c>
      <c r="E4" s="151" t="s">
        <v>39102</v>
      </c>
      <c r="F4" s="152">
        <v>45948.661111111112</v>
      </c>
      <c r="G4" s="153">
        <f ca="1">IFERROR(NOW()-F4,"")</f>
        <v>13.887276736109925</v>
      </c>
      <c r="H4" s="152">
        <v>45948.661111111112</v>
      </c>
      <c r="I4" s="151" t="str">
        <f>IFERROR(VLOOKUP(D4,DB!A:F,6,0),"")</f>
        <v>SCECO</v>
      </c>
      <c r="J4" s="151" t="str">
        <f>IFERROR(VLOOKUP(D4,DB!A:G,7,0),"")</f>
        <v>Dead</v>
      </c>
      <c r="K4" s="151" t="s">
        <v>39121</v>
      </c>
      <c r="L4" s="151" t="str">
        <f>IFERROR(VLOOKUP(D4,DB!A:I,9,0),"")</f>
        <v>Latis</v>
      </c>
    </row>
    <row r="5" spans="1:13" ht="15">
      <c r="A5" s="151" t="s">
        <v>39122</v>
      </c>
      <c r="B5" s="151" t="str">
        <f>IFERROR(VLOOKUP(D5,DB!A:K,11,0),"")</f>
        <v>R5</v>
      </c>
      <c r="C5" s="151">
        <v>1</v>
      </c>
      <c r="D5" s="151" t="s">
        <v>35919</v>
      </c>
      <c r="E5" s="151" t="s">
        <v>39021</v>
      </c>
      <c r="F5" s="152">
        <v>45962.469004629631</v>
      </c>
      <c r="G5" s="153">
        <f ca="1">IFERROR(NOW()-F5,"")</f>
        <v>7.9383217591384891E-2</v>
      </c>
      <c r="H5" s="152">
        <v>45962.463217592594</v>
      </c>
      <c r="I5" s="151" t="str">
        <f>IFERROR(VLOOKUP(D5,DB!A:F,6,0),"")</f>
        <v>Generator-SG</v>
      </c>
      <c r="J5" s="151" t="str">
        <f>IFERROR(VLOOKUP(D5,DB!A:G,7,0),"")</f>
        <v>Vandalized</v>
      </c>
      <c r="K5" s="151" t="s">
        <v>39123</v>
      </c>
      <c r="L5" s="151" t="str">
        <f>IFERROR(VLOOKUP(D5,DB!A:I,9,0),"")</f>
        <v>Latis</v>
      </c>
    </row>
    <row r="6" spans="1:13" ht="15">
      <c r="A6" s="151"/>
      <c r="B6" s="151" t="str">
        <f>IFERROR(VLOOKUP(D6,DB!A:K,11,0),"")</f>
        <v/>
      </c>
      <c r="C6" s="151"/>
      <c r="D6" s="151"/>
      <c r="E6" s="151"/>
      <c r="F6" s="152"/>
      <c r="G6" s="153">
        <f ca="1">IFERROR(NOW()-F6,"")</f>
        <v>45962.548387847222</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45962.548387847222</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45962.548387847222</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45962.548387847222</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45962.548387847222</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45962.548387847222</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45962.548387847222</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45962.548387847222</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45962.548387847222</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45962.548387847222</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45962.548387847222</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45962.548387847222</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45962.548387847222</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45962.548387847222</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45962.548387847222</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45962.548387847222</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45962.548387847222</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45962.548387847222</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45962.548387847222</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45962.548387847222</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45962.548387847222</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45962.548387847222</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45962.548387847222</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45962.548387847222</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45962.548387847222</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45962.548387847222</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45962.548387847222</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45962.548387847222</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45962.548387847222</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45962.548387847222</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45962.548387847222</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45962.548387847222</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45962.548387847222</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45962.548387847222</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45962.548387847222</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45962.548387847222</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45962.548387847222</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45962.548387847222</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45962.548387847222</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45962.548387847222</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45962.548387847222</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45962.548387847222</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45962.548387847222</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45962.548387847222</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45962.548387847222</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45962.548387847222</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45962.548387847222</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45962.548387847222</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45962.548387847222</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45962.548387847222</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45962.548387847222</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45962.548387847222</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45962.548387847222</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45962.548387847222</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45962.548387847222</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45962.548387847222</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45962.548387847222</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45962.548387847222</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45962.548387847222</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45962.548387847222</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45962.548387847222</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45962.548387847222</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45962.548387847222</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45962.548387847222</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45962.548387847222</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45962.548387847222</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45962.548387847222</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45962.548387847222</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45962.548387847222</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45962.548387847222</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45962.548387847222</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45962.548387847222</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45962.548387847222</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45962.548387847222</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45962.548387847222</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45962.548387847222</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45962.548387847222</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45962.548387847222</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45962.548387847222</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45962.548387847222</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45962.548387847222</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45962.548387847222</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45962.548387847222</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45962.548387847222</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45962.548387847222</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45962.548387847222</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45962.548387847222</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45962.548387847222</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45962.548387847222</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45962.548387847222</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45962.548387847222</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45962.548387847222</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45962.548387847222</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45962.548387847222</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45962.548387847222</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45962.548387847222</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45962.548387847222</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45962.548387847222</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45962.548387847222</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45962.548387847222</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45962.548387847222</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45962.548387847222</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45962.548387847222</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45962.548387847222</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45962.548387847222</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45962.548387847222</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45962.548387847222</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45962.548387847222</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45962.548387847222</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45962.548387847222</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45962.548387847222</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45962.548387847222</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45962.548387847222</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45962.548387847222</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45962.548387847222</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45962.548387847222</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45962.548387847222</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45962.548387847222</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45962.548387847222</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45962.548387847222</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45962.548387847222</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45962.548387847222</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45962.548387847222</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45962.548387847222</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45962.548387847222</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45962.548387847222</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45962.548387847222</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45962.548387847222</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45962.548387847222</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45962.548387847222</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45962.548387847222</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45962.548387847222</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45962.548387847222</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45962.548387847222</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45962.548387847222</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45962.548387847222</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45962.548387847222</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45962.548387847222</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45962.548387847222</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45962.548387847222</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45962.548387847222</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45962.548387847222</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45962.548387847222</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45962.548387847222</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45962.548387847222</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45962.548387847222</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45962.548387847222</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45962.548387847222</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45962.548387847222</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45962.548387847222</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45962.548387847222</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45962.548387847222</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45962.548387847222</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45962.548387847222</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45962.548387847222</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45962.548387847222</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45962.548387847222</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45962.548387847222</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45962.548387847222</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45962.548387847222</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45962.548387847222</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45962.548387847222</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45962.548387847222</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45962.548387847222</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45962.548387847222</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45962.548387847222</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45962.548387847222</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45962.548387847222</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45962.548387847222</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45962.548387847222</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45962.548387847222</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45962.548387847222</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45962.548387847222</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45962.548387847222</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45962.548387847222</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45962.548387847222</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45962.548387847222</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45962.548387847222</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45962.548387847222</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45962.548387847222</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45962.548387847222</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45962.548387847222</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45962.548387847222</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45962.548387847222</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45962.548387847222</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45962.548387847222</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45962.548387847222</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45962.548387847222</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45962.548387847222</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45962.548387847222</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45962.548387847222</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45962.548387847222</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45962.548387847222</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45962.548387847222</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45962.548387847222</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45962.548387847222</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45962.548387847222</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45962.548387847222</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45962.548387847222</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45962.548387847222</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45962.548387847222</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45962.548387847222</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45962.548387847222</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45962.548387847222</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45962.548387847222</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45962.548387847222</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45962.548387847222</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45962.548387847222</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45962.548387847222</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45962.548387847222</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45962.548387847222</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45962.548387847222</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45962.548387847222</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45962.548387847222</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45962.548387847222</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45962.548387847222</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45962.548387847222</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45962.548387847222</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45962.548387847222</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45962.548387847222</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45962.548387847222</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45962.548387847222</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45962.548387847222</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45962.548387847222</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45962.548387847222</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45962.548387847222</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45962.548387847222</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45962.548387847222</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45962.548387847222</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45962.548387847222</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45962.548387847222</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45962.548387847222</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45962.548387847222</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45962.548387847222</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45962.548387847222</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45962.548387847222</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45962.548387847222</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45962.548387847222</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45962.548387847222</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45962.548387847222</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45962.548387847222</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45962.548387847222</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45962.548387847222</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45962.548387847222</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45962.548387847222</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45962.548387847222</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45962.548387847222</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45962.548387847222</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45962.548387847222</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45962.548387847222</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45962.548387847222</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45962.548387847222</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45962.548387847222</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45962.548387847222</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45962.548387847222</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45962.548387847222</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45962.548387847222</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45962.548387847222</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45962.548387847222</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45962.548387847222</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45962.548387847222</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45962.548387847222</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45962.548387847222</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45962.548387847222</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45962.548387847222</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45962.548387847222</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45962.548387847222</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45962.548387847222</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45962.548387847222</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45962.548387847222</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45962.548387847222</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45962.548387847222</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45962.548387847222</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45962.548387847222</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45962.548387847222</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45962.548387847222</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45962.548387847222</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45962.548387847222</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45962.548387847222</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45962.548387847222</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45962.548387847222</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45962.548387847222</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45962.548387847222</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45962.548387847222</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45962.548387847222</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45962.548387847222</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45962.548387847222</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45962.548387847222</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45962.548387847222</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45962.548387847222</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45962.548387847222</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45962.548387847222</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45962.548387847222</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45962.548387847222</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45962.548387847222</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45962.548387847222</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45962.548387847222</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45962.548387847222</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45962.548387847222</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45962.548387847222</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45962.548387847222</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45962.548387847222</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45962.548387847222</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45962.548387847222</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45962.548387847222</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45962.548387847222</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45962.548387847222</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45962.548387847222</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45962.548387847222</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45962.548387847222</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45962.548387847222</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45962.548387847222</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45962.548387847222</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45962.548387847222</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45962.548387847222</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45962.548387847222</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45962.548387847222</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45962.548387847222</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45962.548387847222</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45962.548387847222</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45962.548387847222</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45962.548387847222</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45962.548387847222</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45962.548387847222</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45962.548387847222</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45962.548387847222</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45962.548387847222</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45962.548387847222</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45962.548387847222</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45962.548387847222</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45962.548387847222</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45962.548387847222</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45962.548387847222</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45962.548387847222</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45962.548387847222</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45962.548387847222</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45962.548387847222</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45962.548387847222</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45962.548387847222</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45962.548387847222</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45962.548387847222</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45962.548387847222</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45962.548387847222</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45962.548387847222</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45962.548387847222</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45962.548387847222</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45962.548387847222</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45962.548387847222</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45962.548387847222</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45962.548387847222</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45962.548387847222</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45962.548387847222</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45962.548387847222</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45962.548387847222</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45962.548387847222</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45962.548387847222</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45962.548387847222</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45962.548387847222</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45962.548387847222</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45962.548387847222</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45962.548387847222</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45962.548387847222</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45962.548387847222</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45962.548387847222</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45962.548387847222</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45962.548387847222</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45962.548387847222</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45962.548387847222</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45962.548387847222</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45962.548387847222</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45962.548387847222</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45962.548387847222</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45962.548387847222</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45962.548387847222</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45962.548387847222</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45962.548387847222</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45962.548387847222</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45962.548387847222</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45962.548387847222</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45962.548387847222</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45962.548387847222</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45962.548387847222</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45962.548387847222</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45962.548387847222</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workbookViewId="0">
      <selection activeCell="B7" sqref="B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45962.548387847222</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45962.548387847222</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45962.548387847222</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45962.548387847222</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45962.548387847222</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45962.548387847222</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45962.548387847222</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45962.548387847222</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45962.548387847222</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45962.548387847222</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45962.548387847222</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45962.548387847222</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45962.548387847222</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45962.548387847222</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45962.548387847222</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45962.548387847222</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45962.548387847222</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45962.548387847222</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45962.548387847222</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45962.548387847222</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45962.548387847222</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45962.548387847222</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45962.548387847222</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45962.548387847222</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2025-11-01T10:11:21Z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