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605" documentId="120_S{2AC9BD13-BADA-5192-A53E-5A8FF88502F6}" xr6:coauthVersionLast="47" xr6:coauthVersionMax="47" xr10:uidLastSave="{D0D7B866-5739-401B-90E1-9500977824CB}"/>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6" i="5"/>
  <c r="G7" i="5"/>
  <c r="G8" i="5"/>
  <c r="G9" i="5"/>
  <c r="G10" i="5"/>
  <c r="G11" i="5"/>
  <c r="G12" i="5"/>
  <c r="G13" i="5"/>
  <c r="G1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<sst xmlns="http://schemas.openxmlformats.org/spreadsheetml/2006/main" count="180290" uniqueCount="39130">
  <si>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</si>
  <si>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</si>
  <si>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</si>
  <si>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</si>
  <si>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</si>
  <si>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</si>
  <si>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</si>
  <si>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</si>
  <si>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</si>
  <si>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</si>
  <si>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</si>
  <si>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</si>
  <si>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</si>
  <si>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</si>
  <si>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</si>
  <si>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</si>
  <si>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</si>
  <si>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</si>
  <si>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</si>
  <si>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</si>
  <si>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</si>
  <si>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</si>
  <si>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</si>
  <si>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</si>
  <si>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</si>
  <si>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</si>
  <si>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</si>
  <si>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</si>
  <si>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</si>
  <si>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</si>
  <si>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</si>
  <si>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</si>
  <si>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</si>
  <si>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</si>
  <si>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</si>
  <si>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</si>
  <si>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</si>
  <si>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</si>
  <si>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</si>
  <si>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</si>
  <si>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</si>
  <si>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</si>
  <si>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</si>
  <si>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</si>
  <si>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</si>
  <si>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</si>
  <si>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</si>
  <si>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</si>
  <si>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</si>
  <si>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</si>
  <si>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</si>
  <si>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</si>
  <si>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</si>
  <si>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</si>
  <si>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</si>
  <si>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</si>
  <si>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</si>
  <si>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</si>
  <si>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</si>
  <si>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</si>
  <si>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</si>
  <si>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</si>
  <si>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</si>
  <si>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</si>
  <si>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</si>
  <si>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</si>
  <si>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</si>
  <si>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</si>
  <si>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</si>
  <si>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</si>
  <si>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</si>
  <si>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</si>
  <si>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</si>
  <si>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</si>
  <si>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</si>
  <si>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</si>
  <si>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</si>
  <si>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</si>
  <si>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</si>
  <si>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</si>
  <si>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</si>
  <si>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</si>
  <si>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</si>
  <si>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</si>
  <si>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</si>
  <si>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</si>
  <si>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</si>
  <si>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</si>
  <si>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</si>
  <si>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</si>
  <si>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</si>
  <si>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</si>
  <si>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</si>
  <si>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</si>
  <si>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</si>
  <si>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</si>
  <si>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</si>
  <si>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</si>
  <si>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</si>
  <si>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</si>
  <si>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</si>
  <si>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</si>
  <si>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</si>
  <si>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</si>
  <si>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</si>
  <si>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</si>
  <si>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</si>
  <si>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</si>
  <si>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</si>
  <si>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</si>
  <si>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</si>
  <si>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</si>
  <si>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</si>
  <si>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</si>
  <si>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</si>
  <si>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</si>
  <si>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</si>
  <si>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</si>
  <si>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</si>
  <si>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</si>
  <si>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</si>
  <si>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</si>
  <si>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</si>
  <si>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</si>
  <si>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</si>
  <si>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</si>
  <si>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</si>
  <si>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</si>
  <si>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</si>
  <si>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</si>
  <si>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</si>
  <si>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</si>
  <si>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</si>
  <si>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</si>
  <si>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</si>
  <si>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</si>
  <si>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</si>
  <si>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</si>
  <si>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</si>
  <si>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</si>
  <si>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</si>
  <si>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</si>
  <si>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</si>
  <si>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</si>
  <si>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</si>
  <si>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</si>
  <si>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</si>
  <si>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</si>
  <si>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</si>
  <si>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</si>
  <si>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</si>
  <si>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</si>
  <si>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</si>
  <si>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</si>
  <si>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</si>
  <si>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</si>
  <si>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</si>
  <si>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</si>
  <si>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</si>
  <si>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</si>
  <si>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</si>
  <si>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</si>
  <si>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</si>
  <si>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</si>
  <si>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</si>
  <si>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</si>
  <si>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</si>
  <si>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</si>
  <si>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</si>
  <si>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</si>
  <si>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</si>
  <si>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</si>
  <si>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</si>
  <si>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</si>
  <si>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</si>
  <si>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</si>
  <si>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</si>
  <si>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</si>
  <si>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</si>
  <si>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</si>
  <si>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</si>
  <si>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</si>
  <si>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</si>
  <si>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</si>
  <si>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</si>
  <si>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</si>
  <si>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</si>
  <si>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</si>
  <si>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</si>
  <si>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</si>
  <si>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</si>
  <si>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</si>
  <si>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</si>
  <si>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</si>
  <si>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</si>
  <si>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</si>
  <si>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</si>
  <si>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</si>
  <si>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</si>
  <si>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</si>
  <si>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</si>
  <si>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</si>
  <si>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</si>
  <si>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</si>
  <si>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</si>
  <si>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</si>
  <si>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</si>
  <si>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</si>
  <si>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</si>
  <si>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</si>
  <si>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</si>
  <si>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</si>
  <si>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</si>
  <si>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</si>
  <si>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</si>
  <si>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</si>
  <si>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</si>
  <si>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</si>
  <si>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</si>
  <si>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</si>
  <si>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</si>
  <si>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</si>
  <si>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</si>
  <si>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</si>
  <si>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</si>
  <si>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</si>
  <si>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</si>
  <si>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</si>
  <si>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</si>
  <si>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</si>
  <si>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</si>
  <si>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</si>
  <si>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</si>
  <si>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</si>
  <si>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</si>
  <si>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</si>
  <si>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</si>
  <si>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</si>
  <si>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</si>
  <si>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</si>
  <si>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</si>
  <si>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</si>
  <si>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</si>
  <si>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</si>
  <si>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</si>
  <si>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</si>
  <si>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</si>
  <si>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</si>
  <si>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</si>
  <si>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</si>
  <si>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</si>
  <si>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</si>
  <si>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</si>
  <si>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</si>
  <si>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</si>
  <si>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</si>
  <si>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</si>
  <si>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</si>
  <si>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</si>
  <si>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</si>
  <si>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</si>
  <si>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</si>
  <si>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</si>
  <si>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</si>
  <si>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</si>
  <si>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</si>
  <si>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</si>
  <si>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</si>
  <si>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</si>
  <si>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</si>
  <si>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</si>
  <si>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</si>
  <si>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</si>
  <si>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</si>
  <si>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</si>
  <si>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</si>
  <si>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</si>
  <si>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</si>
  <si>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</si>
  <si>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</si>
  <si>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</si>
  <si>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</si>
  <si>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</si>
  <si>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</si>
  <si>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</si>
  <si>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</si>
  <si>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</si>
  <si>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</si>
  <si>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</si>
  <si>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</si>
  <si>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</si>
  <si>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</si>
  <si>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</si>
  <si>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</si>
  <si>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</si>
  <si>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</si>
  <si>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</si>
  <si>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</si>
  <si>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</si>
  <si>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</si>
  <si>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</si>
  <si>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</si>
  <si>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</si>
  <si>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</si>
  <si>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</si>
  <si>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</si>
  <si>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</si>
  <si>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</si>
  <si>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</si>
  <si>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</si>
  <si>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</si>
  <si>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</si>
  <si>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</si>
  <si>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</si>
  <si>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</si>
  <si>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</si>
  <si>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</si>
  <si>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</si>
  <si>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</si>
  <si>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</si>
  <si>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</si>
  <si>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</si>
  <si>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</si>
  <si>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</si>
  <si>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</si>
  <si>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</si>
  <si>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</si>
  <si>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</si>
  <si>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</si>
  <si>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</si>
  <si>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</si>
  <si>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</si>
  <si>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</si>
  <si>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</si>
  <si>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</si>
  <si>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</si>
  <si>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</si>
  <si>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</si>
  <si>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</si>
  <si>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</si>
  <si>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</si>
  <si>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</si>
  <si>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</si>
  <si>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</si>
  <si>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</si>
  <si>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</si>
  <si>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</si>
  <si>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</si>
  <si>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</si>
  <si>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</si>
  <si>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</si>
  <si>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</si>
  <si>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</si>
  <si>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</si>
  <si>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</si>
  <si>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</si>
  <si>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</si>
  <si>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</si>
  <si>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</si>
  <si>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</si>
  <si>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</si>
  <si>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</si>
  <si>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</si>
  <si>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</si>
  <si>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</si>
  <si>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</si>
  <si>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</si>
  <si>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</si>
  <si>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</si>
  <si>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</si>
  <si>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</si>
  <si>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</si>
  <si>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</si>
  <si>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</si>
  <si>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</si>
  <si>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</si>
  <si>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</si>
  <si>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</si>
  <si>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</si>
  <si>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</si>
  <si>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</si>
  <si>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</si>
  <si>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</si>
  <si>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</si>
  <si>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</si>
  <si>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</si>
  <si>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</si>
  <si>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</si>
  <si>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</si>
  <si>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</si>
  <si>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</si>
  <si>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</si>
  <si>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</si>
  <si>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</si>
  <si>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</si>
  <si>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</si>
  <si>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</si>
  <si>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</si>
  <si>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</si>
  <si>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</si>
  <si>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</si>
  <si>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</si>
  <si>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</si>
  <si>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</si>
  <si>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</si>
  <si>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</si>
  <si>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</si>
  <si>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</si>
  <si>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</si>
  <si>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</si>
  <si>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</si>
  <si>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</si>
  <si>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</si>
  <si>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</si>
  <si>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</si>
  <si>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</si>
  <si>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</si>
  <si>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</si>
  <si>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</si>
  <si>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</si>
  <si>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</si>
  <si>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</si>
  <si>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</si>
  <si>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</si>
  <si>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</si>
  <si>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</si>
  <si>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</si>
  <si>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</si>
  <si>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</si>
  <si>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</si>
  <si>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</si>
  <si>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</si>
  <si>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</si>
  <si>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</si>
  <si>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</si>
  <si>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</si>
  <si>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</si>
  <si>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</si>
  <si>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</si>
  <si>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</si>
  <si>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</si>
  <si>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</si>
  <si>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</si>
  <si>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</si>
  <si>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</si>
  <si>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</si>
  <si>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</si>
  <si>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</si>
  <si>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</si>
  <si>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</si>
  <si>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</si>
  <si>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</si>
  <si>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</si>
  <si>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</si>
  <si>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</si>
  <si>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</si>
  <si>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</si>
  <si>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</si>
  <si>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</si>
  <si>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</si>
  <si>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</si>
  <si>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</si>
  <si>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</si>
  <si>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</si>
  <si>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</si>
  <si>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</si>
  <si>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</si>
  <si>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</si>
  <si>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</si>
  <si>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</si>
  <si>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</si>
  <si>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</si>
  <si>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</si>
  <si>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</si>
  <si>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</si>
  <si>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</si>
  <si>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</si>
  <si>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</si>
  <si>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</si>
  <si>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</si>
  <si>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</si>
  <si>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</si>
  <si>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</si>
  <si>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</si>
  <si>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</si>
  <si>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</si>
  <si>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</si>
  <si>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</si>
  <si>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</si>
  <si>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</si>
  <si>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</si>
  <si>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</si>
  <si>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</si>
  <si>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</si>
  <si>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</si>
  <si>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</si>
  <si>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</si>
  <si>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</si>
  <si>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</si>
  <si>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</si>
  <si>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</si>
  <si>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</si>
  <si>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</si>
  <si>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</si>
  <si>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</si>
  <si>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</si>
  <si>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</si>
  <si>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</si>
  <si>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</si>
  <si>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</si>
  <si>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</si>
  <si>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</si>
  <si>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</si>
  <si>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</si>
  <si>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</si>
  <si>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</si>
  <si>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</si>
  <si>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</si>
  <si>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</si>
  <si>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</si>
  <si>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</si>
  <si>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</si>
  <si>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</si>
  <si>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</si>
  <si>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</si>
  <si>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</si>
  <si>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</si>
  <si>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</si>
  <si>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</si>
  <si>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</si>
  <si>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</si>
  <si>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</si>
  <si>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</si>
  <si>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</si>
  <si>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</si>
  <si>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</si>
  <si>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</si>
  <si>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</si>
  <si>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</si>
  <si>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</si>
  <si>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</si>
  <si>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</si>
  <si>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</si>
  <si>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</si>
  <si>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</si>
  <si>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</si>
  <si>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</si>
  <si>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</si>
  <si>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</si>
  <si>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</si>
  <si>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</si>
  <si>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</si>
  <si>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</si>
  <si>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</si>
  <si>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</si>
  <si>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</si>
  <si>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</si>
  <si>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</si>
  <si>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</si>
  <si>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</si>
  <si>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</si>
  <si>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</si>
  <si>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</si>
  <si>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</si>
  <si>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</si>
  <si>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</si>
  <si>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</si>
  <si>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</si>
  <si>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</si>
  <si>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</si>
  <si>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</si>
  <si>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</si>
  <si>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</si>
  <si>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</si>
  <si>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</si>
  <si>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</si>
  <si>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</si>
  <si>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</si>
  <si>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</si>
  <si>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</si>
  <si>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</si>
  <si>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</si>
  <si>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</si>
  <si>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</si>
  <si>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</si>
  <si>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</si>
  <si>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</si>
  <si>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</si>
  <si>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</si>
  <si>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</si>
  <si>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</si>
  <si>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</si>
  <si>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</si>
  <si>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</si>
  <si>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</si>
  <si>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</si>
  <si>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</si>
  <si>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</si>
  <si>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</si>
  <si>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</si>
  <si>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</si>
  <si>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</si>
  <si>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</si>
  <si>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</si>
  <si>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</si>
  <si>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</si>
  <si>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</si>
  <si>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</si>
  <si>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</si>
  <si>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</si>
  <si>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</si>
  <si>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</si>
  <si>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</si>
  <si>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</si>
  <si>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</si>
  <si>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</si>
  <si>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</si>
  <si>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</si>
  <si>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</si>
  <si>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</si>
  <si>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</si>
  <si>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</si>
  <si>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</si>
  <si>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</si>
  <si>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</si>
  <si>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</si>
  <si>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</si>
  <si>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</si>
  <si>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</si>
  <si>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</si>
  <si>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</si>
  <si>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</si>
  <si>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</si>
  <si>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</si>
  <si>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</si>
  <si>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</si>
  <si>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</si>
  <si>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</si>
  <si>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</si>
  <si>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</si>
  <si>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</si>
  <si>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</si>
  <si>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</si>
  <si>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</si>
  <si>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</si>
  <si>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</si>
  <si>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</si>
  <si>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</si>
  <si>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</si>
  <si>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</si>
  <si>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</si>
  <si>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</si>
  <si>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</si>
  <si>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</si>
  <si>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</si>
  <si>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</si>
  <si>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</si>
  <si>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</si>
  <si>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</si>
  <si>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</si>
  <si>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</si>
  <si>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</si>
  <si>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</si>
  <si>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</si>
  <si>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</si>
  <si>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</si>
  <si>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</si>
  <si>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</si>
  <si>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</si>
  <si>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</si>
  <si>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</si>
  <si>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</si>
  <si>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</si>
  <si>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</si>
  <si>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</si>
  <si>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</si>
  <si>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</si>
  <si>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</si>
  <si>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</si>
  <si>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</si>
  <si>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</si>
  <si>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</si>
  <si>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</si>
  <si>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</si>
  <si>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</si>
  <si>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</si>
  <si>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</si>
  <si>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</si>
  <si>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</si>
  <si>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</si>
  <si>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</si>
  <si>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</si>
  <si>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</si>
  <si>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</si>
  <si>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</si>
  <si>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</si>
  <si>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</si>
  <si>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</si>
  <si>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</si>
  <si>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</si>
  <si>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</si>
  <si>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</si>
  <si>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</si>
  <si>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</si>
  <si>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</si>
  <si>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</si>
  <si>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</si>
  <si>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</si>
  <si>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</si>
  <si>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</si>
  <si>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</si>
  <si>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</si>
  <si>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</si>
  <si>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</si>
  <si>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</si>
  <si>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</si>
  <si>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</si>
  <si>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</si>
  <si>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</si>
  <si>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</si>
  <si>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</si>
  <si>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</si>
  <si>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</si>
  <si>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</si>
  <si>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</si>
  <si>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</si>
  <si>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</si>
  <si>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</si>
  <si>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</si>
  <si>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</si>
  <si>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</si>
  <si>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</si>
  <si>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</si>
  <si>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</si>
  <si>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</si>
  <si>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</si>
  <si>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</si>
  <si>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</si>
  <si>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</si>
  <si>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</si>
  <si>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</si>
  <si>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</si>
  <si>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</si>
  <si>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</si>
  <si>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</si>
  <si>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</si>
  <si>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</si>
  <si>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</si>
  <si>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</si>
  <si>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</si>
  <si>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</si>
  <si>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</si>
  <si>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</si>
  <si>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</si>
  <si>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</si>
  <si>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</si>
  <si>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</si>
  <si>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</si>
  <si>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</si>
  <si>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</si>
  <si>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</si>
  <si>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</si>
  <si>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</si>
  <si>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</si>
  <si>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</si>
  <si>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</si>
  <si>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</si>
  <si>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</si>
  <si>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</si>
  <si>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</si>
  <si>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</si>
  <si>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</si>
  <si>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</si>
  <si>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</si>
  <si>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</si>
  <si>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</si>
  <si>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</si>
  <si>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</si>
  <si>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</si>
  <si>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</si>
  <si>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</si>
  <si>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</si>
  <si>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</si>
  <si>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</si>
  <si>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</si>
  <si>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</si>
  <si>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</si>
  <si>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</si>
  <si>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</si>
  <si>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</si>
  <si>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</si>
  <si>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</si>
  <si>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</si>
  <si>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</si>
  <si>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</si>
  <si>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</si>
  <si>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</si>
  <si>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</si>
  <si>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</si>
  <si>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</si>
  <si>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</si>
  <si>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</si>
  <si>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</si>
  <si>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</si>
  <si>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</si>
  <si>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</si>
  <si>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</si>
  <si>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</si>
  <si>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</si>
  <si>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</si>
  <si>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</si>
  <si>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</si>
  <si>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</si>
  <si>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</si>
  <si>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</si>
  <si>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</si>
  <si>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</si>
  <si>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</si>
  <si>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</si>
  <si>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</si>
  <si>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</si>
  <si>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</si>
  <si>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</si>
  <si>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</si>
  <si>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</si>
  <si>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</si>
  <si>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</si>
  <si>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</si>
  <si>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</si>
  <si>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</si>
  <si>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</si>
  <si>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</si>
  <si>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</si>
  <si>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</si>
  <si>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</si>
  <si>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</si>
  <si>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</si>
  <si>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</si>
  <si>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</si>
  <si>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</si>
  <si>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</si>
  <si>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</si>
  <si>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</si>
  <si>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</si>
  <si>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</si>
  <si>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</si>
  <si>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</si>
  <si>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</si>
  <si>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</si>
  <si>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</si>
  <si>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</si>
  <si>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</si>
  <si>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</si>
  <si>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</si>
  <si>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</si>
  <si>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</si>
  <si>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</si>
  <si>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</si>
  <si>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</si>
  <si>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</si>
  <si>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</si>
  <si>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</si>
  <si>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</si>
  <si>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</si>
  <si>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</si>
  <si>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</si>
  <si>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</si>
  <si>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</si>
  <si>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</si>
  <si>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</si>
  <si>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</si>
  <si>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</si>
  <si>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</si>
  <si>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</si>
  <si>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</si>
  <si>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</si>
  <si>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</si>
  <si>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</si>
  <si>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</si>
  <si>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</si>
  <si>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</si>
  <si>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</si>
  <si>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</si>
  <si>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</si>
  <si>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</si>
  <si>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</si>
  <si>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</si>
  <si>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</si>
  <si>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</si>
  <si>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</si>
  <si>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</si>
  <si>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</si>
  <si>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</si>
  <si>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</si>
  <si>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</si>
  <si>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</si>
  <si>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</si>
  <si>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</si>
  <si>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</si>
  <si>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</si>
  <si>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</si>
  <si>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</si>
  <si>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</si>
  <si>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</si>
  <si>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</si>
  <si>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</si>
  <si>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</si>
  <si>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</si>
  <si>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</si>
  <si>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</si>
  <si>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</si>
  <si>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</si>
  <si>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</si>
  <si>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</si>
  <si>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</si>
  <si>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</si>
  <si>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</si>
  <si>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</si>
  <si>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</si>
  <si>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</si>
  <si>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</si>
  <si>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</si>
  <si>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</si>
  <si>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</si>
  <si>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</si>
  <si>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</si>
  <si>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</si>
  <si>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</si>
  <si>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</si>
  <si>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</si>
  <si>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</si>
  <si>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</si>
  <si>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</si>
  <si>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</si>
  <si>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</si>
  <si>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</si>
  <si>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</si>
  <si>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</si>
  <si>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</si>
  <si>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</si>
  <si>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</si>
  <si>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</si>
  <si>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</si>
  <si>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</si>
  <si>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</si>
  <si>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</si>
  <si>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</si>
  <si>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</si>
  <si>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</si>
  <si>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</si>
  <si>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</si>
  <si>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</si>
  <si>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</si>
  <si>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</si>
  <si>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</si>
  <si>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</si>
  <si>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</si>
  <si>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</si>
  <si>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</si>
  <si>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</si>
  <si>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</si>
  <si>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</si>
  <si>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</si>
  <si>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</si>
  <si>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</si>
  <si>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</si>
  <si>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</si>
  <si>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</si>
  <si>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</si>
  <si>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</si>
  <si>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</si>
  <si>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</si>
  <si>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</si>
  <si>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</si>
  <si>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</si>
  <si>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</si>
  <si>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</si>
  <si>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</si>
  <si>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</si>
  <si>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</si>
  <si>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</si>
  <si>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</si>
  <si>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</si>
  <si>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</si>
  <si>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</si>
  <si>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</si>
  <si>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</si>
  <si>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</si>
  <si>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</si>
  <si>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</si>
  <si>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</si>
  <si>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</si>
  <si>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</si>
  <si>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</si>
  <si>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</si>
  <si>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</si>
  <si>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</si>
  <si>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</si>
  <si>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</si>
  <si>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</si>
  <si>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</si>
  <si>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</si>
  <si>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</si>
  <si>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</si>
  <si>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</si>
  <si>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</si>
  <si>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</si>
  <si>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</si>
  <si>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</si>
  <si>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</si>
  <si>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</si>
  <si>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</si>
  <si>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</si>
  <si>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</si>
  <si>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</si>
  <si>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</si>
  <si>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</si>
  <si>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</si>
  <si>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</si>
  <si>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</si>
  <si>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</si>
  <si>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</si>
  <si>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</si>
  <si>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</si>
  <si>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</si>
  <si>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</si>
  <si>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</si>
  <si>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</si>
  <si>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</si>
  <si>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</si>
  <si>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</si>
  <si>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</si>
  <si>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</si>
  <si>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</si>
  <si>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</si>
  <si>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</si>
  <si>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</si>
  <si>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</si>
  <si>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</si>
  <si>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</si>
  <si>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</si>
  <si>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</si>
  <si>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</si>
  <si>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</si>
  <si>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</si>
  <si>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</si>
  <si>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</si>
  <si>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</si>
  <si>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</si>
  <si>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</si>
  <si>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</si>
  <si>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</si>
  <si>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</si>
  <si>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</si>
  <si>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</si>
  <si>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</si>
  <si>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</si>
  <si>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</si>
  <si>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</si>
  <si>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</si>
  <si>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</si>
  <si>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</si>
  <si>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</si>
  <si>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</si>
  <si>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</si>
  <si>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</si>
  <si>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</si>
  <si>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</si>
  <si>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</si>
  <si>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</si>
  <si>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</si>
  <si>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</si>
  <si>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</si>
  <si>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</si>
  <si>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</si>
  <si>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</si>
  <si>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</si>
  <si>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</si>
  <si>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</si>
  <si>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</si>
  <si>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</si>
  <si>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</si>
  <si>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</si>
  <si>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</si>
  <si>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</si>
  <si>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</si>
  <si>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</si>
  <si>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</si>
  <si>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</si>
  <si>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</si>
  <si>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</si>
  <si>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</si>
  <si>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</si>
  <si>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</si>
  <si>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</si>
  <si>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</si>
  <si>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</si>
  <si>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</si>
  <si>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</si>
  <si>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</si>
  <si>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</si>
  <si>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</si>
  <si>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</si>
  <si>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</si>
  <si>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</si>
  <si>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</si>
  <si>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</si>
  <si>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</si>
  <si>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</si>
  <si>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</si>
  <si>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</si>
  <si>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</si>
  <si>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</si>
  <si>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</si>
  <si>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</si>
  <si>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</si>
  <si>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</si>
  <si>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</si>
  <si>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</si>
  <si>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</si>
  <si>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</si>
  <si>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</si>
  <si>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</si>
  <si>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</si>
  <si>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</si>
  <si>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</si>
  <si>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</si>
  <si>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</si>
  <si>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</si>
  <si>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</si>
  <si>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</si>
  <si>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</si>
  <si>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</si>
  <si>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</si>
  <si>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</si>
  <si>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</si>
  <si>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</si>
  <si>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</si>
  <si>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</si>
  <si>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</si>
  <si>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</si>
  <si>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</si>
  <si>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</si>
  <si>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</si>
  <si>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</si>
  <si>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</si>
  <si>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</si>
  <si>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</si>
  <si>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</si>
  <si>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</si>
  <si>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</si>
  <si>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</si>
  <si>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</si>
  <si>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</si>
  <si>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</si>
  <si>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</si>
  <si>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</si>
  <si>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</si>
  <si>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</si>
  <si>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</si>
  <si>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</si>
  <si>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</si>
  <si>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</si>
  <si>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</si>
  <si>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</si>
  <si>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</si>
  <si>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</si>
  <si>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</si>
  <si>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</si>
  <si>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</si>
  <si>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</si>
  <si>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</si>
  <si>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</si>
  <si>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</si>
  <si>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</si>
  <si>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</si>
  <si>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</si>
  <si>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</si>
  <si>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</si>
  <si>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</si>
  <si>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</si>
  <si>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</si>
  <si>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</si>
  <si>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</si>
  <si>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</si>
  <si>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</si>
  <si>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</si>
  <si>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</si>
  <si>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</si>
  <si>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</si>
  <si>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</si>
  <si>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</si>
  <si>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</si>
  <si>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</si>
  <si>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</si>
  <si>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</si>
  <si>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</si>
  <si>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</si>
  <si>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</si>
  <si>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</si>
  <si>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</si>
  <si>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</si>
  <si>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</si>
  <si>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</si>
  <si>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</si>
  <si>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</si>
  <si>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</si>
  <si>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</si>
  <si>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</si>
  <si>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</si>
  <si>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</si>
  <si>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</si>
  <si>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</si>
  <si>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</si>
  <si>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</si>
  <si>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</si>
  <si>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</si>
  <si>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</si>
  <si>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</si>
  <si>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</si>
  <si>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</si>
  <si>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</si>
  <si>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</si>
  <si>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</si>
  <si>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</si>
  <si>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</si>
  <si>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</si>
  <si>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</si>
  <si>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</si>
  <si>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</si>
  <si>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</si>
  <si>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</si>
  <si>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</si>
  <si>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</si>
  <si>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</si>
  <si>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</si>
  <si>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</si>
  <si>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</si>
  <si>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</si>
  <si>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</si>
  <si>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</si>
  <si>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</si>
  <si>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</si>
  <si>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</si>
  <si>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</si>
  <si>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</si>
  <si>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</si>
  <si>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</si>
  <si>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</si>
  <si>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</si>
  <si>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</si>
  <si>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</si>
  <si>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</si>
  <si>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</si>
  <si>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</si>
  <si>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</si>
  <si>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</si>
  <si>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</si>
  <si>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</si>
  <si>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</si>
  <si>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</si>
  <si>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</si>
  <si>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</si>
  <si>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</si>
  <si>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</si>
  <si>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</si>
  <si>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</si>
  <si>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</si>
  <si>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</si>
  <si>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</si>
  <si>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</si>
  <si>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</si>
  <si>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</si>
  <si>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</si>
  <si>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</si>
  <si>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</si>
  <si>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</si>
  <si>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</si>
  <si>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</si>
  <si>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</si>
  <si>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</si>
  <si>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</si>
  <si>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</si>
  <si>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</si>
  <si>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</si>
  <si>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</si>
  <si>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</si>
  <si>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</si>
  <si>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</si>
  <si>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</si>
  <si>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</si>
  <si>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</si>
  <si>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</si>
  <si>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</si>
  <si>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</si>
  <si>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</si>
  <si>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</si>
  <si>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</si>
  <si>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</si>
  <si>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</si>
  <si>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</si>
  <si>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</si>
  <si>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</si>
  <si>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</si>
  <si>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</si>
  <si>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</si>
  <si>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</si>
  <si>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</si>
  <si>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</si>
  <si>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</si>
  <si>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</si>
  <si>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</si>
  <si>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</si>
  <si>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</si>
  <si>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</si>
  <si>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</si>
  <si>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</si>
  <si>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</si>
  <si>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</si>
  <si>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</si>
  <si>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</si>
  <si>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</si>
  <si>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</si>
  <si>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</si>
  <si>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</si>
  <si>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</si>
  <si>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</si>
  <si>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</si>
  <si>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</si>
  <si>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</si>
  <si>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</si>
  <si>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</si>
  <si>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</si>
  <si>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</si>
  <si>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</si>
  <si>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</si>
  <si>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</si>
  <si>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</si>
  <si>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</si>
  <si>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</si>
  <si>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</si>
  <si>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</si>
  <si>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</si>
  <si>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</si>
  <si>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</si>
  <si>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</si>
  <si>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</si>
  <si>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</si>
  <si>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</si>
  <si>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</si>
  <si>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</si>
  <si>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</si>
  <si>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</si>
  <si>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</si>
  <si>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</si>
  <si>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</si>
  <si>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</si>
  <si>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</si>
  <si>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</si>
  <si>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</si>
  <si>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</si>
  <si>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</si>
  <si>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</si>
  <si>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</si>
  <si>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</si>
  <si>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</si>
  <si>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</si>
  <si>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</si>
  <si>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</si>
  <si>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</si>
  <si>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</si>
  <si>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</si>
  <si>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</si>
  <si>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</si>
  <si>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</si>
  <si>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</si>
  <si>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</si>
  <si>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</si>
  <si>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</si>
  <si>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</si>
  <si>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</si>
  <si>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</si>
  <si>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</si>
  <si>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</si>
  <si>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</si>
  <si>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</si>
  <si>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</si>
  <si>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</si>
  <si>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</si>
  <si>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</si>
  <si>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</si>
  <si>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</si>
  <si>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</si>
  <si>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</si>
  <si>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</si>
  <si>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</si>
  <si>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</si>
  <si>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</si>
  <si>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</si>
  <si>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</si>
  <si>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</si>
  <si>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</si>
  <si>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</si>
  <si>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</si>
  <si>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</si>
  <si>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</si>
  <si>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</si>
  <si>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</si>
  <si>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</si>
  <si>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</si>
  <si>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</si>
  <si>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</si>
  <si>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</si>
  <si>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</si>
  <si>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</si>
  <si>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</si>
  <si>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</si>
  <si>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</si>
  <si>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</si>
  <si>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</si>
  <si>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</si>
  <si>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</si>
  <si>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</si>
  <si>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</si>
  <si>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</si>
  <si>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</si>
  <si>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</si>
  <si>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</si>
  <si>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</si>
  <si>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</si>
  <si>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</si>
  <si>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</si>
  <si>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</si>
  <si>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</si>
  <si>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</si>
  <si>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</si>
  <si>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</si>
  <si>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</si>
  <si>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</si>
  <si>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</si>
  <si>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</si>
  <si>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</si>
  <si>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</si>
  <si>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</si>
  <si>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</si>
  <si>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</si>
  <si>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</si>
  <si>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</si>
  <si>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</si>
  <si>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</si>
  <si>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</si>
  <si>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</si>
  <si>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</si>
  <si>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</si>
  <si>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</si>
  <si>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</si>
  <si>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</si>
  <si>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</si>
  <si>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</si>
  <si>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</si>
  <si>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</si>
  <si>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</si>
  <si>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</si>
  <si>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</si>
  <si>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</si>
  <si>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</si>
  <si>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</si>
  <si>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</si>
  <si>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</si>
  <si>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</si>
  <si>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</si>
  <si>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</si>
  <si>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</si>
  <si>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</si>
  <si>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</si>
  <si>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</si>
  <si>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</si>
  <si>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</si>
  <si>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</si>
  <si>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</si>
  <si>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</si>
  <si>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</si>
  <si>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</si>
  <si>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</si>
  <si>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</si>
  <si>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</si>
  <si>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</si>
  <si>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</si>
  <si>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</si>
  <si>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</si>
  <si>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</si>
  <si>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</si>
  <si>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</si>
  <si>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</si>
  <si>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</si>
  <si>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</si>
  <si>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</si>
  <si>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</si>
  <si>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</si>
  <si>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</si>
  <si>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</si>
  <si>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</si>
  <si>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</si>
  <si>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</si>
  <si>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</si>
  <si>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</si>
  <si>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</si>
  <si>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</si>
  <si>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</si>
  <si>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</si>
  <si>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</si>
  <si>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</si>
  <si>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</si>
  <si>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</si>
  <si>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</si>
  <si>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</si>
  <si>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</si>
  <si>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</si>
  <si>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</si>
  <si>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</si>
  <si>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</si>
  <si>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</si>
  <si>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</si>
  <si>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</si>
  <si>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</si>
  <si>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</si>
  <si>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</si>
  <si>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</si>
  <si>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</si>
  <si>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</si>
  <si>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</si>
  <si>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</si>
  <si>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</si>
  <si>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</si>
  <si>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</si>
  <si>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</si>
  <si>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</si>
  <si>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</si>
  <si>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</si>
  <si>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</si>
  <si>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</si>
  <si>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</si>
  <si>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</si>
  <si>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</si>
  <si>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</si>
  <si>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</si>
  <si>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</si>
  <si>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</si>
  <si>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</si>
  <si>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</si>
  <si>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</si>
  <si>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</si>
  <si>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</si>
  <si>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</si>
  <si>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</si>
  <si>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</si>
  <si>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</si>
  <si>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</si>
  <si>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</si>
  <si>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</si>
  <si>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</si>
  <si>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</si>
  <si>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</si>
  <si>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</si>
  <si>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</si>
  <si>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</si>
  <si>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</si>
  <si>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</si>
  <si>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</si>
  <si>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</si>
  <si>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</si>
  <si>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</si>
  <si>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</si>
  <si>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</si>
  <si>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</si>
  <si>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</si>
  <si>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</si>
  <si>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</si>
  <si>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</si>
  <si>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</si>
  <si>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</si>
  <si>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</si>
  <si>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</si>
  <si>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</si>
  <si>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</si>
  <si>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</si>
  <si>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</si>
  <si>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</si>
  <si>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</si>
  <si>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</si>
  <si>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</si>
  <si>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</si>
  <si>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</si>
  <si>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</si>
  <si>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</si>
  <si>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</si>
  <si>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</si>
  <si>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</si>
  <si>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</si>
  <si>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</si>
  <si>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</si>
  <si>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</si>
  <si>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</si>
  <si>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</si>
  <si>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</si>
  <si>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</si>
  <si>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</si>
  <si>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</si>
  <si>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</si>
  <si>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</si>
  <si>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</si>
  <si>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</si>
  <si>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</si>
  <si>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</si>
  <si>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</si>
  <si>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</si>
  <si>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</si>
  <si>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</si>
  <si>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</si>
  <si>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</si>
  <si>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</si>
  <si>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</si>
  <si>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</si>
  <si>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</si>
  <si>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</si>
  <si>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</si>
  <si>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</si>
  <si>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</si>
  <si>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</si>
  <si>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</si>
  <si>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</si>
  <si>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</si>
  <si>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</si>
  <si>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</si>
  <si>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</si>
  <si>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</si>
  <si>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</si>
  <si>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</si>
  <si>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</si>
  <si>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</si>
  <si>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</si>
  <si>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</si>
  <si>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</si>
  <si>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</si>
  <si>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</si>
  <si>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</si>
  <si>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</si>
  <si>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</si>
  <si>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</si>
  <si>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</si>
  <si>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</si>
  <si>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</si>
  <si>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</si>
  <si>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</si>
  <si>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</si>
  <si>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</si>
  <si>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</si>
  <si>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</si>
  <si>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</si>
  <si>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</si>
  <si>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</si>
  <si>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</si>
  <si>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</si>
  <si>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</si>
  <si>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</si>
  <si>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</si>
  <si>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</si>
  <si>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</si>
  <si>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</si>
  <si>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</si>
  <si>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</si>
  <si>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</si>
  <si>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</si>
  <si>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</si>
  <si>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</si>
  <si>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</si>
  <si>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</si>
  <si>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</si>
  <si>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</si>
  <si>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</si>
  <si>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</si>
  <si>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</si>
  <si>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</si>
  <si>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</si>
  <si>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</si>
  <si>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</si>
  <si>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</si>
  <si>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</si>
  <si>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</si>
  <si>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</si>
  <si>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</si>
  <si>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</si>
  <si>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</si>
  <si>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</si>
  <si>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</si>
  <si>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</si>
  <si>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</si>
  <si>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</si>
  <si>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</si>
  <si>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</si>
  <si>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</si>
  <si>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</si>
  <si>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</si>
  <si>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</si>
  <si>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</si>
  <si>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</si>
  <si>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</si>
  <si>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</si>
  <si>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</si>
  <si>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</si>
  <si>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</si>
  <si>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</si>
  <si>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</si>
  <si>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</si>
  <si>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</si>
  <si>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</si>
  <si>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</si>
  <si>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</si>
  <si>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</si>
  <si>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</si>
  <si>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</si>
  <si>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</si>
  <si>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</si>
  <si>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</si>
  <si>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</si>
  <si>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</si>
  <si>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</si>
  <si>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</si>
  <si>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</si>
  <si>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</si>
  <si>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</si>
  <si>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</si>
  <si>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</si>
  <si>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</si>
  <si>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</si>
  <si>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</si>
  <si>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</si>
  <si>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</si>
  <si>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</si>
  <si>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</si>
  <si>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</si>
  <si>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</si>
  <si>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</si>
  <si>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</si>
  <si>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</si>
  <si>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</si>
  <si>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</si>
  <si>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</si>
  <si>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</si>
  <si>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</si>
  <si>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</si>
  <si>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</si>
  <si>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</si>
  <si>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</si>
  <si>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</si>
  <si>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</si>
  <si>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</si>
  <si>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</si>
  <si>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</si>
  <si>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</si>
  <si>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</si>
  <si>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</si>
  <si>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</si>
  <si>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</si>
  <si>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</si>
  <si>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</si>
  <si>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</si>
  <si>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</si>
  <si>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</si>
  <si>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</si>
  <si>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</si>
  <si>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</si>
  <si>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</si>
  <si>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</si>
  <si>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</si>
  <si>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</si>
  <si>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</si>
  <si>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</si>
  <si>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</si>
  <si>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</si>
  <si>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</si>
  <si>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</si>
  <si>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</si>
  <si>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</si>
  <si>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</si>
  <si>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</si>
  <si>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</si>
  <si>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</si>
  <si>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</si>
  <si>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</si>
  <si>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</si>
  <si>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</si>
  <si>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</si>
  <si>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</si>
  <si>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</si>
  <si>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</si>
  <si>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</si>
  <si>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</si>
  <si>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</si>
  <si>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</si>
  <si>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</si>
  <si>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</si>
  <si>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</si>
  <si>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</si>
  <si>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</si>
  <si>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</si>
  <si>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</si>
  <si>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</si>
  <si>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</si>
  <si>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</si>
  <si>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</si>
  <si>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</si>
  <si>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</si>
  <si>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</si>
  <si>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</si>
  <si>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</si>
  <si>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</si>
  <si>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</si>
  <si>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</si>
  <si>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</si>
  <si>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</si>
  <si>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</si>
  <si>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</si>
  <si>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</si>
  <si>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</si>
  <si>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</si>
  <si>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</si>
  <si>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</si>
  <si>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</si>
  <si>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</si>
  <si>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</si>
  <si>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</si>
  <si>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</si>
  <si>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</si>
  <si>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</si>
  <si>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</si>
  <si>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</si>
  <si>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</si>
  <si>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</si>
  <si>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</si>
  <si>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</si>
  <si>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</si>
  <si>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</si>
  <si>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</si>
  <si>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</si>
  <si>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</si>
  <si>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</si>
  <si>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</si>
  <si>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</si>
  <si>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</si>
  <si>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</si>
  <si>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</si>
  <si>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</si>
  <si>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</si>
  <si>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</si>
  <si>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</si>
  <si>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</si>
  <si>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</si>
  <si>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</si>
  <si>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</si>
  <si>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</si>
  <si>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</si>
  <si>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</si>
  <si>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</si>
  <si>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</si>
  <si>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</si>
  <si>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</si>
  <si>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</si>
  <si>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</si>
  <si>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</si>
  <si>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</si>
  <si>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</si>
  <si>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</si>
  <si>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</si>
  <si>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</si>
  <si>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</si>
  <si>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</si>
  <si>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</si>
  <si>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</si>
  <si>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</si>
  <si>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</si>
  <si>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</si>
  <si>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</si>
  <si>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</si>
  <si>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</si>
  <si>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</si>
  <si>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</si>
  <si>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</si>
  <si>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</si>
  <si>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</si>
  <si>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</si>
  <si>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</si>
  <si>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</si>
  <si>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</si>
  <si>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</si>
  <si>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</si>
  <si>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</si>
  <si>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</si>
  <si>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</si>
  <si>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</si>
  <si>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</si>
  <si>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</si>
  <si>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</si>
  <si>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</si>
  <si>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</si>
  <si>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</si>
  <si>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</si>
  <si>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</si>
  <si>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</si>
  <si>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</si>
  <si>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</si>
  <si>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</si>
  <si>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</si>
  <si>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</si>
  <si>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</si>
  <si>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</si>
  <si>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</si>
  <si>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</si>
  <si>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</si>
  <si>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</si>
  <si>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</si>
  <si>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</si>
  <si>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</si>
  <si>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</si>
  <si>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</si>
  <si>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</si>
  <si>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</si>
  <si>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</si>
  <si>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</si>
  <si>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</si>
  <si>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</si>
  <si>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</si>
  <si>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</si>
  <si>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</si>
  <si>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</si>
  <si>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</si>
  <si>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</si>
  <si>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</si>
  <si>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</si>
  <si>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</si>
  <si>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</si>
  <si>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</si>
  <si>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</si>
  <si>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</si>
  <si>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</si>
  <si>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</si>
  <si>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</si>
  <si>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</si>
  <si>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</si>
  <si>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</si>
  <si>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</si>
  <si>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</si>
  <si>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</si>
  <si>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</si>
  <si>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</si>
  <si>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</si>
  <si>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</si>
  <si>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</si>
  <si>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</si>
  <si>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</si>
  <si>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</si>
  <si>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</si>
  <si>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</si>
  <si>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</si>
  <si>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</si>
  <si>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</si>
  <si>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</si>
  <si>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</si>
  <si>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</si>
  <si>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</si>
  <si>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</si>
  <si>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</si>
  <si>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</si>
  <si>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</si>
  <si>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</si>
  <si>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</si>
  <si>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</si>
  <si>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</si>
  <si>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</si>
  <si>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</si>
  <si>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</si>
  <si>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</si>
  <si>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</si>
  <si>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</si>
  <si>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</si>
  <si>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</si>
  <si>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</si>
  <si>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</si>
  <si>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</si>
  <si>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</si>
  <si>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</si>
  <si>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</si>
  <si>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</si>
  <si>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</si>
  <si>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</si>
  <si>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</si>
  <si>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</si>
  <si>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</si>
  <si>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</si>
  <si>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</si>
  <si>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</si>
  <si>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</si>
  <si>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</si>
  <si>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</si>
  <si>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</si>
  <si>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</si>
  <si>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</si>
  <si>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</si>
  <si>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</si>
  <si>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</si>
  <si>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</si>
  <si>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</si>
  <si>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</si>
  <si>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</si>
  <si>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</si>
  <si>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</si>
  <si>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</si>
  <si>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</si>
  <si>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</si>
  <si>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</si>
  <si>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</si>
  <si>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</si>
  <si>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</si>
  <si>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</si>
  <si>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</si>
  <si>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</si>
  <si>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</si>
  <si>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</si>
  <si>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</si>
  <si>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</si>
  <si>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</si>
  <si>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</si>
  <si>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</si>
  <si>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</si>
  <si>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</si>
  <si>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</si>
  <si>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</si>
  <si>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</si>
  <si>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</si>
  <si>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</si>
  <si>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</si>
  <si>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</si>
  <si>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</si>
  <si>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</si>
  <si>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</si>
  <si>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</si>
  <si>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</si>
  <si>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</si>
  <si>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</si>
  <si>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</si>
  <si>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</si>
  <si>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</si>
  <si>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</si>
  <si>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</si>
  <si>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</si>
  <si>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</si>
  <si>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</si>
  <si>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</si>
  <si>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</si>
  <si>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</si>
  <si>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</si>
  <si>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</si>
  <si>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</si>
  <si>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</si>
  <si>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</si>
  <si>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</si>
  <si>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</si>
  <si>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</si>
  <si>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</si>
  <si>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</si>
  <si>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</si>
  <si>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</si>
  <si>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</si>
  <si>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</si>
  <si>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</si>
  <si>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</si>
  <si>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</si>
  <si>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</si>
  <si>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</si>
  <si>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</si>
  <si>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</si>
  <si>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</si>
  <si>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</si>
  <si>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</si>
  <si>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</si>
  <si>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</si>
  <si>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</si>
  <si>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</si>
  <si>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</si>
  <si>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</si>
  <si>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</si>
  <si>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</si>
  <si>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</si>
  <si>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</si>
  <si>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</si>
  <si>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</si>
  <si>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</si>
  <si>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</si>
  <si>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</si>
  <si>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</si>
  <si>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</si>
  <si>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</si>
  <si>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</si>
  <si>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</si>
  <si>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</si>
  <si>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</si>
  <si>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</si>
  <si>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</si>
  <si>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</si>
  <si>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</si>
  <si>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</si>
  <si>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</si>
  <si>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</si>
  <si>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</si>
  <si>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</si>
  <si>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</si>
  <si>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</si>
  <si>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</si>
  <si>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</si>
  <si>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</si>
  <si>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</si>
  <si>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</si>
  <si>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</si>
  <si>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</si>
  <si>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</si>
  <si>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</si>
  <si>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</si>
  <si>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</si>
  <si>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</si>
  <si>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</si>
  <si>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</si>
  <si>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</si>
  <si>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</si>
  <si>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</si>
  <si>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</si>
  <si>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</si>
  <si>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</si>
  <si>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</si>
  <si>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</si>
  <si>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</si>
  <si>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</si>
  <si>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</si>
  <si>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</si>
  <si>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</si>
  <si>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</si>
  <si>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</si>
  <si>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</si>
  <si>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</si>
  <si>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</si>
  <si>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</si>
  <si>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</si>
  <si>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</si>
  <si>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</si>
  <si>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</si>
  <si>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</si>
  <si>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</si>
  <si>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</si>
  <si>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</si>
  <si>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</si>
  <si>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</si>
  <si>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</si>
  <si>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</si>
  <si>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</si>
  <si>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</si>
  <si>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</si>
  <si>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</si>
  <si>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</si>
  <si>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</si>
  <si>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</si>
  <si>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</si>
  <si>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</si>
  <si>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</si>
  <si>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</si>
  <si>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</si>
  <si>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</si>
  <si>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</si>
  <si>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</si>
  <si>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</si>
  <si>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</si>
  <si>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</si>
  <si>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</si>
  <si>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</si>
  <si>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</si>
  <si>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</si>
  <si>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</si>
  <si>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</si>
  <si>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</si>
  <si>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</si>
  <si>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</si>
  <si>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</si>
  <si>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</si>
  <si>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</si>
  <si>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</si>
  <si>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</si>
  <si>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</si>
  <si>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</si>
  <si>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</si>
  <si>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</si>
  <si>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</si>
  <si>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</si>
  <si>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</si>
  <si>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</si>
  <si>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</si>
  <si>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</si>
  <si>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</si>
  <si>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</si>
  <si>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</si>
  <si>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</si>
  <si>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</si>
  <si>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</si>
  <si>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</si>
  <si>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</si>
  <si>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</si>
  <si>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</si>
  <si>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</si>
  <si>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</si>
  <si>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</si>
  <si>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</si>
  <si>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</si>
  <si>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</si>
  <si>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</si>
  <si>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</si>
  <si>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</si>
  <si>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</si>
  <si>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</si>
  <si>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</si>
  <si>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</si>
  <si>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</si>
  <si>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</si>
  <si>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</si>
  <si>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</si>
  <si>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</si>
  <si>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</si>
  <si>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</si>
  <si>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</si>
  <si>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</si>
  <si>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</si>
  <si>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</si>
  <si>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</si>
  <si>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</si>
  <si>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</si>
  <si>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</si>
  <si>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</si>
  <si>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</si>
  <si>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</si>
  <si>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</si>
  <si>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</si>
  <si>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</si>
  <si>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</si>
  <si>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</si>
  <si>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</si>
  <si>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</si>
  <si>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</si>
  <si>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</si>
  <si>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</si>
  <si>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</si>
  <si>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</si>
  <si>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</si>
  <si>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</si>
  <si>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</si>
  <si>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</si>
  <si>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</si>
  <si>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</si>
  <si>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</si>
  <si>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</si>
  <si>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</si>
  <si>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</si>
  <si>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</si>
  <si>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</si>
  <si>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</si>
  <si>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</si>
  <si>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</si>
  <si>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</si>
  <si>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</si>
  <si>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</si>
  <si>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</si>
  <si>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</si>
  <si>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</si>
  <si>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</si>
  <si>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</si>
  <si>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</si>
  <si>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</si>
  <si>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</si>
  <si>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</si>
  <si>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</si>
  <si>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</si>
  <si>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</si>
  <si>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</si>
  <si>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</si>
  <si>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</si>
  <si>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</si>
  <si>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</si>
  <si>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</si>
  <si>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</si>
  <si>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</si>
  <si>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</si>
  <si>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</si>
  <si>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</si>
  <si>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</si>
  <si>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</si>
  <si>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</si>
  <si>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</si>
  <si>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</si>
  <si>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</si>
  <si>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</si>
  <si>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</si>
  <si>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</si>
  <si>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</si>
  <si>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</si>
  <si>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</si>
  <si>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</si>
  <si>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</si>
  <si>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</si>
  <si>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</si>
  <si>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</si>
  <si>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</si>
  <si>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</si>
  <si>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</si>
  <si>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</si>
  <si>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</si>
  <si>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</si>
  <si>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</si>
  <si>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</si>
  <si>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</si>
  <si>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</si>
  <si>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</si>
  <si>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</si>
  <si>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</si>
  <si>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</si>
  <si>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</si>
  <si>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</si>
  <si>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</si>
  <si>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</si>
  <si>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</si>
  <si>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</si>
  <si>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</si>
  <si>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</si>
  <si>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</si>
  <si>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</si>
  <si>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</si>
  <si>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</si>
  <si>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</si>
  <si>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</si>
  <si>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</si>
  <si>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</si>
  <si>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</si>
  <si>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</si>
  <si>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</si>
  <si>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</si>
  <si>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</si>
  <si>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</si>
  <si>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</si>
  <si>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</si>
  <si>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</si>
  <si>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</si>
  <si>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</si>
  <si>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</si>
  <si>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</si>
  <si>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</si>
  <si>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</si>
  <si>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</si>
  <si>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</si>
  <si>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</si>
  <si>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</si>
  <si>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</si>
  <si>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</si>
  <si>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</si>
  <si>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</si>
  <si>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</si>
  <si>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</si>
  <si>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</si>
  <si>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</si>
  <si>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</si>
  <si>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</si>
  <si>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</si>
  <si>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</si>
  <si>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</si>
  <si>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</si>
  <si>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</si>
  <si>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</si>
  <si>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</si>
  <si>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</si>
  <si>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</si>
  <si>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</si>
  <si>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</si>
  <si>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</si>
  <si>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</si>
  <si>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</si>
  <si>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</si>
  <si>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</si>
  <si>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</si>
  <si>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</si>
  <si>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</si>
  <si>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</si>
  <si>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</si>
  <si>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</si>
  <si>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</si>
  <si>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</si>
  <si>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</si>
  <si>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</si>
  <si>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</si>
  <si>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</si>
  <si>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</si>
  <si>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</si>
  <si>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</si>
  <si>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</si>
  <si>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</si>
  <si>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</si>
  <si>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</si>
  <si>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</si>
  <si>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</si>
  <si>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</si>
  <si>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</si>
  <si>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</si>
  <si>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</si>
  <si>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</si>
  <si>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</si>
  <si>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</si>
  <si>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</si>
  <si>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</si>
  <si>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</si>
  <si>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</si>
  <si>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</si>
  <si>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</si>
  <si>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</si>
  <si>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</si>
  <si>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</si>
  <si>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</si>
  <si>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</si>
  <si>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</si>
  <si>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</si>
  <si>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</si>
  <si>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</si>
  <si>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</si>
  <si>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</si>
  <si>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</si>
  <si>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</si>
  <si>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</si>
  <si>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</si>
  <si>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</si>
  <si>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</si>
  <si>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</si>
  <si>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</si>
  <si>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</si>
  <si>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</si>
  <si>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</si>
  <si>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</si>
  <si>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</si>
  <si>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</si>
  <si>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</si>
  <si>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</si>
  <si>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</si>
  <si>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</si>
  <si>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</si>
  <si>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</si>
  <si>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</si>
  <si>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</si>
  <si>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</si>
  <si>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</si>
  <si>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</si>
  <si>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</si>
  <si>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</si>
  <si>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</si>
  <si>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</si>
  <si>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</si>
  <si>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</si>
  <si>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</si>
  <si>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</si>
  <si>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</si>
  <si>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</si>
  <si>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</si>
  <si>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</si>
  <si>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</si>
  <si>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</si>
  <si>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</si>
  <si>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</si>
  <si>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</si>
  <si>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</si>
  <si>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</si>
  <si>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</si>
  <si>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</si>
  <si>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</si>
  <si>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</si>
  <si>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</si>
  <si>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</si>
  <si>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</si>
  <si>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</si>
  <si>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</si>
  <si>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</si>
  <si>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</si>
  <si>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</si>
  <si>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</si>
  <si>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</si>
  <si>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</si>
  <si>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</si>
  <si>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</si>
  <si>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</si>
  <si>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</si>
  <si>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</si>
  <si>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</si>
  <si>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</si>
  <si>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</si>
  <si>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</si>
  <si>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</si>
  <si>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</si>
  <si>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</si>
  <si>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</si>
  <si>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</si>
  <si>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</si>
  <si>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</si>
  <si>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</si>
  <si>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</si>
  <si>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</si>
  <si>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</si>
  <si>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</si>
  <si>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</si>
  <si>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</si>
  <si>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</si>
  <si>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</si>
  <si>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</si>
  <si>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</si>
  <si>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</si>
  <si>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</si>
  <si>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</si>
  <si>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</si>
  <si>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</si>
  <si>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</si>
  <si>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</si>
  <si>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</si>
  <si>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</si>
  <si>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</si>
  <si>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</si>
  <si>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</si>
  <si>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</si>
  <si>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</si>
  <si>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</si>
  <si>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</si>
  <si>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</si>
  <si>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</si>
  <si>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</si>
  <si>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</si>
  <si>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</si>
  <si>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</si>
  <si>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</si>
  <si>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</si>
  <si>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</si>
  <si>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</si>
  <si>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</si>
  <si>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</si>
  <si>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</si>
  <si>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</si>
  <si>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</si>
  <si>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</si>
  <si>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</si>
  <si>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</si>
  <si>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</si>
  <si>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</si>
  <si>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</si>
  <si>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</si>
  <si>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</si>
  <si>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</si>
  <si>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</si>
  <si>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</si>
  <si>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</si>
  <si>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</si>
  <si>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</si>
  <si>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</si>
  <si>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</si>
  <si>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</si>
  <si>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</si>
  <si>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</si>
  <si>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</si>
  <si>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</si>
  <si>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</si>
  <si>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</si>
  <si>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</si>
  <si>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</si>
  <si>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</si>
  <si>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</si>
  <si>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</si>
  <si>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</si>
  <si>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</si>
  <si>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</si>
  <si>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</si>
  <si>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</si>
  <si>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</si>
  <si>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</si>
  <si>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</si>
  <si>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</si>
  <si>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</si>
  <si>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</si>
  <si>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</si>
  <si>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</si>
  <si>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</si>
  <si>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</si>
  <si>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</si>
  <si>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</si>
  <si>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</si>
  <si>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</si>
  <si>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</si>
  <si>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</si>
  <si>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</si>
  <si>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</si>
  <si>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</si>
  <si>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</si>
  <si>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</si>
  <si>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</si>
  <si>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</si>
  <si>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</si>
  <si>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</si>
  <si>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</si>
  <si>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</si>
  <si>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</si>
  <si>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</si>
  <si>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</si>
  <si>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</si>
  <si>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</si>
  <si>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</si>
  <si>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</si>
  <si>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</si>
  <si>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</si>
  <si>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</si>
  <si>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</si>
  <si>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</si>
  <si>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</si>
  <si>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</si>
  <si>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</si>
  <si>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</si>
  <si>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</si>
  <si>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</si>
  <si>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</si>
  <si>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</si>
  <si>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</si>
  <si>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</si>
  <si>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</si>
  <si>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</si>
  <si>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</si>
  <si>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</si>
  <si>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</si>
  <si>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</si>
  <si>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</si>
  <si>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</si>
  <si>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</si>
  <si>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</si>
  <si>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</si>
  <si>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</si>
  <si>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</si>
  <si>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</si>
  <si>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</si>
  <si>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</si>
  <si>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</si>
  <si>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</si>
  <si>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</si>
  <si>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</si>
  <si>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</si>
  <si>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</si>
  <si>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</si>
  <si>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</si>
  <si>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</si>
  <si>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</si>
  <si>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</si>
  <si>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</si>
  <si>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</si>
  <si>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</si>
  <si>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</si>
  <si>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</si>
  <si>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</si>
  <si>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</si>
  <si>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</si>
  <si>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</si>
  <si>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</si>
  <si>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</si>
  <si>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</si>
  <si>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</si>
  <si>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</si>
  <si>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</si>
  <si>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</si>
  <si>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</si>
  <si>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</si>
  <si>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</si>
  <si>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</si>
  <si>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</si>
  <si>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</si>
  <si>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</si>
  <si>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</si>
  <si>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</si>
  <si>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</si>
  <si>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</si>
  <si>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</si>
  <si>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</si>
  <si>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</si>
  <si>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</si>
  <si>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</si>
  <si>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</si>
  <si>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</si>
  <si>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</si>
  <si>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</si>
  <si>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</si>
  <si>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</si>
  <si>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</si>
  <si>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</si>
  <si>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</si>
  <si>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</si>
  <si>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</si>
  <si>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</si>
  <si>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</si>
  <si>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</si>
  <si>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</si>
  <si>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</si>
  <si>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</si>
  <si>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</si>
  <si>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</si>
  <si>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</si>
  <si>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</si>
  <si>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</si>
  <si>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</si>
  <si>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</si>
  <si>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</si>
  <si>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</si>
  <si>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</si>
  <si>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</si>
  <si>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</si>
  <si>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</si>
  <si>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</si>
  <si>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</si>
  <si>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</si>
  <si>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</si>
  <si>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</si>
  <si>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</si>
  <si>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</si>
  <si>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</si>
  <si>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</si>
  <si>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</si>
  <si>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</si>
  <si>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</si>
  <si>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</si>
  <si>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</si>
  <si>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</si>
  <si>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</si>
  <si>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</si>
  <si>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</si>
  <si>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</si>
  <si>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</si>
  <si>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</si>
  <si>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</si>
  <si>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</si>
  <si>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</si>
  <si>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</si>
  <si>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</si>
  <si>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</si>
  <si>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</si>
  <si>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</si>
  <si>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</si>
  <si>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</si>
  <si>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</si>
  <si>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</si>
  <si>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</si>
  <si>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</si>
  <si>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</si>
  <si>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</si>
  <si>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</si>
  <si>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</si>
  <si>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</si>
  <si>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</si>
  <si>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</si>
  <si>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</si>
  <si>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</si>
  <si>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</si>
  <si>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</si>
  <si>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</si>
  <si>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</si>
  <si>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</si>
  <si>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</si>
  <si>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</si>
  <si>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</si>
  <si>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</si>
  <si>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</si>
  <si>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</si>
  <si>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</si>
  <si>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</si>
  <si>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</si>
  <si>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</si>
  <si>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</si>
  <si>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</si>
  <si>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</si>
  <si>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</si>
  <si>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</si>
  <si>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</si>
  <si>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</si>
  <si>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</si>
  <si>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</si>
  <si>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</si>
  <si>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</si>
  <si>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</si>
  <si>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</si>
  <si>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</si>
  <si>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</si>
  <si>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</si>
  <si>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</si>
  <si>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</si>
  <si>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</si>
  <si>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</si>
  <si>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</si>
  <si>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</si>
  <si>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</si>
  <si>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</si>
  <si>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</si>
  <si>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</si>
  <si>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</si>
  <si>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</si>
  <si>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</si>
  <si>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</si>
  <si>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</si>
  <si>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</si>
  <si>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</si>
  <si>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</si>
  <si>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</si>
  <si>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</si>
  <si>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</si>
  <si>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</si>
  <si>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</si>
  <si>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</si>
  <si>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</si>
  <si>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</si>
  <si>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</si>
  <si>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</si>
  <si>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</si>
  <si>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</si>
  <si>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</si>
  <si>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</si>
  <si>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</si>
  <si>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</si>
  <si>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</si>
  <si>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</si>
  <si>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</si>
  <si>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</si>
  <si>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</si>
  <si>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</si>
  <si>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</si>
  <si>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</si>
  <si>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</si>
  <si>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</si>
  <si>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</si>
  <si>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</si>
  <si>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</si>
  <si>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</si>
  <si>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</si>
  <si>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</si>
  <si>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</si>
  <si>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</si>
  <si>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</si>
  <si>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</si>
  <si>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</si>
  <si>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</si>
  <si>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</si>
  <si>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</si>
  <si>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</si>
  <si>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</si>
  <si>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</si>
  <si>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</si>
  <si>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</si>
  <si>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</si>
  <si>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</si>
  <si>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</si>
  <si>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</si>
  <si>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</si>
  <si>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</si>
  <si>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</si>
  <si>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</si>
  <si>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</si>
  <si>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</si>
  <si>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</si>
  <si>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</si>
  <si>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</si>
  <si>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</si>
  <si>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</si>
  <si>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</si>
  <si>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</si>
  <si>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</si>
  <si>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</si>
  <si>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</si>
  <si>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</si>
  <si>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</si>
  <si>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</si>
  <si>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</si>
  <si>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</si>
  <si>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</si>
  <si>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</si>
  <si>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</si>
  <si>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</si>
  <si>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</si>
  <si>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</si>
  <si>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</si>
  <si>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</si>
  <si>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</si>
  <si>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</si>
  <si>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</si>
  <si>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</si>
  <si>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</si>
  <si>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</si>
  <si>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</si>
  <si>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</si>
  <si>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</si>
  <si>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</si>
  <si>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</si>
  <si>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</si>
  <si>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</si>
  <si>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</si>
  <si>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</si>
  <si>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</si>
  <si>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</si>
  <si>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</si>
  <si>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</si>
  <si>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</si>
  <si>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</si>
  <si>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</si>
  <si>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</si>
  <si>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</si>
  <si>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</si>
  <si>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</si>
  <si>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</si>
  <si>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</si>
  <si>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</si>
  <si>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</si>
  <si>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</si>
  <si>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</si>
  <si>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</si>
  <si>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</si>
  <si>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</si>
  <si>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</si>
  <si>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</si>
  <si>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</si>
  <si>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</si>
  <si>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</si>
  <si>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</si>
  <si>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</si>
  <si>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</si>
  <si>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</si>
  <si>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</si>
  <si>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</si>
  <si>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</si>
  <si>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</si>
  <si>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</si>
  <si>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</si>
  <si>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</si>
  <si>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</si>
  <si>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</si>
  <si>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</si>
  <si>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</si>
  <si>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</si>
  <si>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</si>
  <si>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</si>
  <si>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</si>
  <si>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</si>
  <si>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</si>
  <si>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</si>
  <si>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</si>
  <si>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</si>
  <si>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</si>
  <si>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</si>
  <si>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</si>
  <si>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</si>
  <si>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</si>
  <si>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</si>
  <si>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</si>
  <si>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</si>
  <si>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</si>
  <si>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</si>
  <si>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</si>
  <si>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</si>
  <si>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</si>
  <si>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</si>
  <si>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</si>
  <si>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</si>
  <si>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</si>
  <si>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</si>
  <si>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</si>
  <si>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</si>
  <si>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</si>
  <si>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</si>
  <si>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</si>
  <si>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</si>
  <si>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</si>
  <si>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</si>
  <si>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</si>
  <si>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</si>
  <si>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</si>
  <si>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</si>
  <si>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</si>
  <si>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</si>
  <si>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</si>
  <si>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</si>
  <si>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</si>
  <si>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</si>
  <si>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</si>
  <si>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</si>
  <si>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</si>
  <si>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</si>
  <si>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</si>
  <si>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</si>
  <si>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</si>
  <si>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</si>
  <si>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</si>
  <si>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</si>
  <si>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</si>
  <si>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</si>
  <si>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</si>
  <si>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</si>
  <si>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</si>
  <si>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</si>
  <si>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</si>
  <si>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</si>
  <si>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</si>
  <si>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</si>
  <si>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</si>
  <si>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</si>
  <si>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</si>
  <si>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</si>
  <si>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</si>
  <si>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</si>
  <si>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</si>
  <si>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</si>
  <si>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</si>
  <si>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</si>
  <si>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</si>
  <si>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</si>
  <si>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</si>
  <si>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</si>
  <si>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</si>
  <si>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</si>
  <si>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</si>
  <si>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</si>
  <si>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</si>
  <si>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</si>
  <si>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</si>
  <si>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</si>
  <si>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</si>
  <si>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</si>
  <si>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</si>
  <si>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</si>
  <si>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</si>
  <si>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</si>
  <si>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</si>
  <si>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</si>
  <si>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</si>
  <si>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</si>
  <si>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</si>
  <si>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</si>
  <si>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</si>
  <si>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</si>
  <si>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</si>
  <si>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</si>
  <si>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</si>
  <si>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</si>
  <si>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</si>
  <si>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</si>
  <si>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</si>
  <si>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</si>
  <si>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</si>
  <si>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</si>
  <si>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</si>
  <si>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</si>
  <si>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</si>
  <si>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</si>
  <si>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</si>
  <si>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</si>
  <si>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</si>
  <si>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</si>
  <si>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</si>
  <si>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</si>
  <si>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</si>
  <si>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</si>
  <si>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</si>
  <si>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</si>
  <si>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</si>
  <si>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</si>
  <si>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</si>
  <si>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</si>
  <si>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</si>
  <si>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</si>
  <si>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</si>
  <si>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</si>
  <si>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</si>
  <si>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</si>
  <si>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</si>
  <si>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</si>
  <si>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</si>
  <si>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</si>
  <si>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</si>
  <si>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</si>
  <si>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</si>
  <si>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</si>
  <si>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</si>
  <si>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</si>
  <si>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</si>
  <si>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</si>
  <si>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</si>
  <si>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</si>
  <si>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</si>
  <si>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</si>
  <si>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</si>
  <si>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</si>
  <si>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</si>
  <si>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</si>
  <si>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</si>
  <si>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</si>
  <si>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</si>
  <si>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</si>
  <si>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</si>
  <si>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</si>
  <si>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</si>
  <si>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</si>
  <si>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</si>
  <si>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</si>
  <si>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</si>
  <si>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</si>
  <si>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</si>
  <si>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</si>
  <si>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</si>
  <si>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</si>
  <si>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</si>
  <si>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</si>
  <si>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</si>
  <si>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</si>
  <si>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</si>
  <si>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</si>
  <si>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</si>
  <si>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</si>
  <si>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</si>
  <si>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</si>
  <si>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</si>
  <si>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</si>
  <si>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</si>
  <si>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</si>
  <si>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</si>
  <si>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</si>
  <si>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</si>
  <si>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</si>
  <si>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</si>
  <si>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</si>
  <si>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</si>
  <si>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</si>
  <si>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</si>
  <si>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</si>
  <si>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</si>
  <si>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</si>
  <si>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</si>
  <si>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</si>
  <si>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</si>
  <si>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</si>
  <si>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</si>
  <si>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</si>
  <si>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</si>
  <si>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</si>
  <si>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</si>
  <si>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</si>
  <si>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</si>
  <si>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</si>
  <si>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</si>
  <si>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</si>
  <si>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</si>
  <si>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</si>
  <si>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</si>
  <si>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</si>
  <si>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</si>
  <si>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</si>
  <si>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</si>
  <si>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</si>
  <si>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</si>
  <si>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</si>
  <si>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</si>
  <si>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</si>
  <si>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</si>
  <si>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</si>
  <si>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</si>
  <si>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</si>
  <si>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</si>
  <si>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</si>
  <si>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</si>
  <si>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</si>
  <si>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</si>
  <si>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</si>
  <si>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</si>
  <si>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</si>
  <si>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</si>
  <si>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</si>
  <si>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</si>
  <si>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</si>
  <si>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</si>
  <si>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</si>
  <si>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</si>
  <si>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</si>
  <si>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</si>
  <si>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</si>
  <si>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</si>
  <si>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</si>
  <si>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</si>
  <si>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</si>
  <si>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</si>
  <si>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</si>
  <si>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</si>
  <si>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</si>
  <si>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</si>
  <si>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</si>
  <si>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</si>
  <si>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</si>
  <si>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</si>
  <si>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</si>
  <si>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</si>
  <si>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</si>
  <si>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</si>
  <si>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</si>
  <si>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</si>
  <si>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</si>
  <si>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</si>
  <si>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</si>
  <si>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</si>
  <si>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</si>
  <si>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</si>
  <si>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</si>
  <si>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</si>
  <si>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</si>
  <si>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</si>
  <si>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</si>
  <si>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</si>
  <si>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</si>
  <si>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</si>
  <si>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</si>
  <si>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</si>
  <si>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</si>
  <si>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</si>
  <si>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</si>
  <si>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</si>
  <si>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</si>
  <si>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</si>
  <si>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</si>
  <si>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</si>
  <si>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</si>
  <si>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</si>
  <si>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</si>
  <si>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</si>
  <si>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</si>
  <si>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</si>
  <si>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</si>
  <si>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</si>
  <si>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</si>
  <si>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</si>
  <si>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</si>
  <si>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</si>
  <si>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</si>
  <si>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</si>
  <si>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</si>
  <si>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</si>
  <si>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</si>
  <si>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</si>
  <si>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</si>
  <si>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</si>
  <si>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</si>
  <si>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</si>
  <si>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</si>
  <si>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</si>
  <si>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</si>
  <si>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</si>
  <si>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</si>
  <si>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</si>
  <si>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</si>
  <si>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</si>
  <si>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</si>
  <si>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</si>
  <si>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</si>
  <si>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</si>
  <si>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</si>
  <si>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</si>
  <si>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</si>
  <si>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</si>
  <si>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</si>
  <si>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</si>
  <si>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</si>
  <si>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</si>
  <si>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</si>
  <si>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</si>
  <si>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</si>
  <si>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</si>
  <si>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</si>
  <si>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</si>
  <si>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</si>
  <si>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</si>
  <si>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</si>
  <si>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</si>
  <si>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</si>
  <si>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</si>
  <si>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</si>
  <si>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</si>
  <si>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</si>
  <si>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</si>
  <si>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</si>
  <si>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</si>
  <si>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</si>
  <si>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</si>
  <si>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</si>
  <si>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</si>
  <si>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</si>
  <si>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</si>
  <si>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</si>
  <si>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</si>
  <si>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</si>
  <si>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</si>
  <si>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</si>
  <si>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</si>
  <si>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</si>
  <si>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</si>
  <si>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</si>
  <si>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</si>
  <si>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</si>
  <si>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</si>
  <si>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</si>
  <si>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</si>
  <si>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</si>
  <si>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</si>
  <si>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</si>
  <si>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</si>
  <si>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</si>
  <si>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</si>
  <si>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</si>
  <si>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</si>
  <si>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</si>
  <si>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</si>
  <si>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</si>
  <si>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</si>
  <si>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</si>
  <si>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</si>
  <si>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</si>
  <si>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</si>
  <si>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</si>
  <si>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</si>
  <si>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</si>
  <si>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</si>
  <si>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</si>
  <si>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</si>
  <si>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</si>
  <si>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</si>
  <si>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</si>
  <si>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</si>
  <si>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</si>
  <si>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</si>
  <si>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</si>
  <si>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</si>
  <si>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</si>
  <si>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</si>
  <si>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</si>
  <si>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</si>
  <si>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</si>
  <si>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</si>
  <si>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</si>
  <si>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</si>
  <si>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</si>
  <si>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</si>
  <si>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</si>
  <si>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</si>
  <si>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</si>
  <si>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</si>
  <si>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</si>
  <si>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</si>
  <si>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</si>
  <si>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</si>
  <si>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</si>
  <si>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</si>
  <si>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</si>
  <si>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</si>
  <si>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</si>
  <si>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</si>
  <si>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</si>
  <si>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</si>
  <si>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</si>
  <si>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</si>
  <si>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</si>
  <si>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</si>
  <si>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</si>
  <si>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</si>
  <si>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</si>
  <si>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</si>
  <si>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</si>
  <si>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</si>
  <si>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</si>
  <si>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</si>
  <si>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</si>
  <si>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</si>
  <si>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</si>
  <si>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</si>
  <si>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</si>
  <si>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</si>
  <si>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</si>
  <si>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</si>
  <si>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</si>
  <si>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</si>
  <si>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</si>
  <si>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</si>
  <si>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</si>
  <si>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</si>
  <si>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</si>
  <si>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</si>
  <si>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</si>
  <si>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</si>
  <si>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</si>
  <si>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</si>
  <si>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</si>
  <si>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</si>
  <si>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</si>
  <si>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</si>
  <si>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</si>
  <si>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</si>
  <si>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</si>
  <si>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</si>
  <si>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</si>
  <si>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</si>
  <si>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</si>
  <si>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</si>
  <si>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</si>
  <si>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</si>
  <si>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</si>
  <si>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</si>
  <si>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</si>
  <si>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</si>
  <si>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</si>
  <si>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</si>
  <si>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</si>
  <si>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</si>
  <si>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</si>
  <si>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</si>
  <si>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</si>
  <si>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</si>
  <si>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</si>
  <si>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</si>
  <si>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</si>
  <si>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</si>
  <si>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</si>
  <si>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</si>
  <si>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</si>
  <si>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</si>
  <si>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</si>
  <si>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</si>
  <si>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</si>
  <si>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</si>
  <si>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</si>
  <si>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</si>
  <si>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</si>
  <si>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</si>
  <si>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</si>
  <si>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</si>
  <si>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</si>
  <si>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</si>
  <si>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</si>
  <si>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</si>
  <si>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</si>
  <si>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</si>
  <si>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</si>
  <si>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</si>
  <si>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</si>
  <si>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</si>
  <si>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</si>
  <si>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</si>
  <si>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</si>
  <si>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</si>
  <si>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</si>
  <si>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</si>
  <si>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</si>
  <si>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</si>
  <si>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</si>
  <si>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</si>
  <si>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</si>
  <si>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</si>
  <si>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</si>
  <si>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</si>
  <si>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</si>
  <si>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</si>
  <si>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</si>
  <si>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</si>
  <si>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</si>
  <si>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</si>
  <si>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</si>
  <si>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</si>
  <si>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</si>
  <si>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</si>
  <si>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</si>
  <si>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</si>
  <si>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</si>
  <si>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</si>
  <si>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</si>
  <si>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</si>
  <si>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</si>
  <si>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</si>
  <si>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</si>
  <si>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</si>
  <si>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</si>
  <si>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</si>
  <si>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</si>
  <si>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</si>
  <si>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</si>
  <si>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</si>
  <si>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</si>
  <si>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</si>
  <si>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</si>
  <si>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</si>
  <si>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</si>
  <si>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</si>
  <si>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</si>
  <si>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</si>
  <si>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</si>
  <si>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</si>
  <si>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</si>
  <si>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</si>
  <si>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</si>
  <si>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</si>
  <si>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</si>
  <si>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</si>
  <si>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</si>
  <si>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</si>
  <si>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</si>
  <si>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</si>
  <si>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</si>
  <si>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</si>
  <si>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</si>
  <si>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</si>
  <si>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</si>
  <si>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</si>
  <si>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</si>
  <si>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</si>
  <si>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</si>
  <si>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</si>
  <si>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</si>
  <si>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</si>
  <si>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</si>
  <si>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</si>
  <si>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</si>
  <si>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</si>
  <si>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</si>
  <si>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</si>
  <si>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</si>
  <si>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</si>
  <si>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</si>
  <si>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</si>
  <si>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</si>
  <si>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</si>
  <si>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</si>
  <si>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</si>
  <si>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</si>
  <si>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</si>
  <si>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</si>
  <si>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</si>
  <si>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</si>
  <si>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</si>
  <si>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</si>
  <si>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</si>
  <si>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</si>
  <si>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</si>
  <si>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</si>
  <si>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</si>
  <si>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</si>
  <si>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</si>
  <si>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</si>
  <si>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</si>
  <si>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</si>
  <si>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</si>
  <si>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</si>
  <si>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</si>
  <si>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</si>
  <si>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</si>
  <si>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</si>
  <si>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</si>
  <si>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</si>
  <si>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</si>
  <si>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</si>
  <si>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</si>
  <si>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</si>
  <si>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</si>
  <si>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</si>
  <si>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</si>
  <si>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</si>
  <si>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</si>
  <si>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</si>
  <si>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</si>
  <si>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</si>
  <si>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</si>
  <si>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</si>
  <si>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</si>
  <si>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</si>
  <si>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</si>
  <si>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</si>
  <si>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</si>
  <si>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</si>
  <si>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</si>
  <si>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</si>
  <si>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</si>
  <si>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</si>
  <si>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</si>
  <si>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</si>
  <si>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</si>
  <si>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</si>
  <si>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</si>
  <si>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</si>
  <si>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</si>
  <si>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</si>
  <si>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</si>
  <si>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</si>
  <si>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</si>
  <si>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</si>
  <si>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</si>
  <si>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</si>
  <si>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</si>
  <si>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</si>
  <si>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</si>
  <si>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</si>
  <si>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</si>
  <si>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</si>
  <si>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</si>
  <si>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</si>
  <si>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</si>
  <si>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</si>
  <si>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</si>
  <si>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</si>
  <si>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</si>
  <si>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</si>
  <si>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</si>
  <si>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</si>
  <si>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</si>
  <si>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</si>
  <si>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</si>
  <si>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</si>
  <si>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</si>
  <si>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</si>
  <si>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</si>
  <si>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</si>
  <si>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</si>
  <si>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</si>
  <si>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</si>
  <si>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</si>
  <si>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</si>
  <si>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</si>
  <si>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</si>
  <si>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</si>
  <si>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</si>
  <si>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</si>
  <si>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</si>
  <si>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</si>
  <si>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</si>
  <si>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</si>
  <si>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</si>
  <si>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</si>
  <si>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</si>
  <si>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</si>
  <si>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</si>
  <si>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</si>
  <si>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</si>
  <si>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</si>
  <si>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</si>
  <si>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</si>
  <si>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</si>
  <si>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</si>
  <si>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</si>
  <si>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</si>
  <si>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</si>
  <si>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</si>
  <si>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</si>
  <si>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</si>
  <si>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</si>
  <si>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</si>
  <si>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</si>
  <si>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</si>
  <si>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</si>
  <si>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</si>
  <si>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</si>
  <si>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</si>
  <si>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</si>
  <si>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</si>
  <si>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</si>
  <si>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</si>
  <si>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</si>
  <si>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</si>
  <si>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</si>
  <si>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</si>
  <si>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</si>
  <si>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</si>
  <si>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</si>
  <si>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</si>
  <si>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</si>
  <si>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</si>
  <si>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</si>
  <si>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</si>
  <si>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</si>
  <si>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</si>
  <si>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</si>
  <si>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</si>
  <si>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</si>
  <si>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</si>
  <si>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</si>
  <si>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</si>
  <si>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</si>
  <si>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</si>
  <si>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</si>
  <si>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</si>
  <si>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</si>
  <si>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</si>
  <si>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</si>
  <si>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</si>
  <si>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</si>
  <si>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</si>
  <si>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</si>
  <si>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</si>
  <si>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</si>
  <si>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</si>
  <si>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</si>
  <si>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</si>
  <si>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</si>
  <si>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</si>
  <si>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</si>
  <si>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</si>
  <si>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</si>
  <si>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</si>
  <si>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</si>
  <si>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</si>
  <si>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</si>
  <si>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</si>
  <si>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</si>
  <si>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</si>
  <si>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</si>
  <si>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</si>
  <si>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</si>
  <si>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</si>
  <si>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</si>
  <si>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</si>
  <si>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</si>
  <si>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</si>
  <si>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</si>
  <si>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</si>
  <si>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</si>
  <si>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</si>
  <si>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</si>
  <si>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</si>
  <si>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</si>
  <si>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</si>
  <si>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</si>
  <si>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</si>
  <si>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</si>
  <si>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</si>
  <si>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</si>
  <si>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</si>
  <si>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</si>
  <si>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</si>
  <si>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</si>
  <si>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</si>
  <si>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</si>
  <si>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</si>
  <si>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</si>
  <si>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</si>
  <si>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</si>
  <si>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</si>
  <si>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</si>
  <si>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</si>
  <si>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</si>
  <si>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</si>
  <si>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</si>
  <si>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</si>
  <si>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</si>
  <si>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</si>
  <si>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</si>
  <si>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</si>
  <si>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</si>
  <si>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</si>
  <si>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</si>
  <si>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</si>
  <si>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</si>
  <si>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</si>
  <si>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</si>
  <si>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</si>
  <si>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</si>
  <si>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</si>
  <si>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</si>
  <si>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</si>
  <si>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</si>
  <si>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</si>
  <si>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</si>
  <si>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</si>
  <si>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</si>
  <si>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</si>
  <si>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</si>
  <si>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</si>
  <si>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</si>
  <si>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</si>
  <si>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</si>
  <si>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</si>
  <si>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</si>
  <si>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</si>
  <si>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</si>
  <si>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</si>
  <si>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</si>
  <si>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</si>
  <si>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</si>
  <si>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</si>
  <si>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</si>
  <si>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</si>
  <si>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</si>
  <si>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</si>
  <si>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</si>
  <si>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</si>
  <si>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</si>
  <si>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</si>
  <si>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</si>
  <si>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</si>
  <si>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</si>
  <si>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</si>
  <si>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</si>
  <si>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</si>
  <si>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</si>
  <si>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</si>
  <si>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</si>
  <si>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</si>
  <si>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</si>
  <si>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</si>
  <si>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</si>
  <si>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</si>
  <si>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</si>
  <si>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</si>
  <si>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</si>
  <si>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</si>
  <si>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</si>
  <si>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</si>
  <si>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</si>
  <si>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</si>
  <si>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</si>
  <si>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</si>
  <si>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</si>
  <si>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</si>
  <si>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</si>
  <si>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</si>
  <si>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</si>
  <si>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</si>
  <si>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</si>
  <si>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</si>
  <si>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</si>
  <si>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</si>
  <si>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</si>
  <si>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</si>
  <si>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</si>
  <si>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</si>
  <si>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</si>
  <si>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</si>
  <si>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</si>
  <si>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</si>
  <si>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</si>
  <si>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</si>
  <si>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</si>
  <si>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</si>
  <si>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</si>
  <si>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</si>
  <si>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</si>
  <si>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</si>
  <si>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</si>
  <si>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</si>
  <si>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</si>
  <si>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</si>
  <si>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</si>
  <si>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</si>
  <si>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</si>
  <si>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</si>
  <si>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</si>
  <si>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</si>
  <si>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</si>
  <si>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</si>
  <si>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</si>
  <si>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</si>
  <si>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</si>
  <si>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</si>
  <si>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</si>
  <si>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</si>
  <si>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</si>
  <si>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</si>
  <si>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</si>
  <si>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</si>
  <si>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</si>
  <si>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</si>
  <si>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</si>
  <si>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</si>
  <si>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</si>
  <si>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</si>
  <si>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</si>
  <si>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</si>
  <si>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</si>
  <si>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</si>
  <si>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</si>
  <si>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</si>
  <si>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</si>
  <si>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</si>
  <si>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</si>
  <si>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</si>
  <si>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</si>
  <si>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</si>
  <si>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</si>
  <si>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</si>
  <si>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</si>
  <si>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</si>
  <si>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</si>
  <si>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</si>
  <si>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</si>
  <si>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</si>
  <si>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</si>
  <si>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</si>
  <si>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</si>
  <si>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</si>
  <si>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</si>
  <si>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</si>
  <si>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</si>
  <si>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</si>
  <si>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</si>
  <si>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</si>
  <si>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</si>
  <si>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</si>
  <si>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</si>
  <si>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</si>
  <si>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</si>
  <si>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</si>
  <si>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</si>
  <si>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</si>
  <si>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</si>
  <si>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</si>
  <si>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</si>
  <si>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</si>
  <si>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</si>
  <si>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</si>
  <si>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</si>
  <si>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</si>
  <si>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</si>
  <si>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</si>
  <si>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</si>
  <si>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</si>
  <si>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</si>
  <si>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</si>
  <si>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</si>
  <si>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</si>
  <si>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</si>
  <si>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</si>
  <si>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</si>
  <si>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</si>
  <si>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</si>
  <si>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</si>
  <si>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</si>
  <si>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</si>
  <si>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</si>
  <si>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</si>
  <si>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</si>
  <si>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</si>
  <si>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</si>
  <si>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</si>
  <si>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</si>
  <si>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</si>
  <si>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</si>
  <si>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</si>
  <si>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</si>
  <si>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</si>
  <si>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</si>
  <si>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</si>
  <si>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</si>
  <si>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</si>
  <si>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</si>
  <si>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</si>
  <si>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</si>
  <si>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</si>
  <si>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</si>
  <si>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</si>
  <si>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</si>
  <si>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</si>
  <si>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</si>
  <si>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</si>
  <si>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</si>
  <si>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</si>
  <si>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</si>
  <si>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</si>
  <si>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</si>
  <si>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</si>
  <si>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</si>
  <si>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</si>
  <si>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</si>
  <si>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</si>
  <si>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</si>
  <si>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</si>
  <si>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</si>
  <si>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</si>
  <si>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</si>
  <si>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</si>
  <si>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</si>
  <si>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</si>
  <si>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</si>
  <si>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</si>
  <si>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</si>
  <si>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</si>
  <si>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</si>
  <si>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</si>
  <si>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</si>
  <si>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</si>
  <si>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</si>
  <si>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</si>
  <si>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</si>
  <si>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</si>
  <si>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</si>
  <si>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</si>
  <si>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</si>
  <si>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</si>
  <si>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</si>
  <si>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</si>
  <si>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</si>
  <si>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</si>
  <si>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</si>
  <si>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</si>
  <si>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</si>
  <si>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</si>
  <si>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</si>
  <si>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</si>
  <si>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</si>
  <si>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</si>
  <si>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</si>
  <si>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</si>
  <si>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</si>
  <si>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</si>
  <si>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</si>
  <si>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</si>
  <si>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</si>
  <si>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</si>
  <si>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</si>
  <si>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</si>
  <si>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</si>
  <si>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</si>
  <si>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</si>
  <si>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</si>
  <si>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</si>
  <si>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</si>
  <si>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</si>
  <si>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</si>
  <si>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</si>
  <si>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</si>
  <si>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</si>
  <si>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</si>
  <si>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</si>
  <si>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</si>
  <si>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</si>
  <si>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</si>
  <si>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</si>
  <si>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</si>
  <si>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</si>
  <si>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</si>
  <si>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</si>
  <si>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</si>
  <si>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</si>
  <si>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</si>
  <si>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</si>
  <si>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</si>
  <si>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</si>
  <si>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</si>
  <si>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</si>
  <si>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</si>
  <si>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</si>
  <si>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</si>
  <si>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</si>
  <si>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</si>
  <si>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</si>
  <si>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</si>
  <si>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</si>
  <si>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</si>
  <si>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</si>
  <si>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</si>
  <si>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</si>
  <si>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</si>
  <si>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</si>
  <si>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</si>
  <si>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</si>
  <si>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</si>
  <si>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</si>
  <si>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</si>
  <si>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</si>
  <si>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</si>
  <si>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</si>
  <si>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</si>
  <si>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</si>
  <si>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</si>
  <si>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</si>
  <si>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</si>
  <si>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</si>
  <si>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</si>
  <si>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</si>
  <si>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</si>
  <si>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</si>
  <si>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</si>
  <si>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</si>
  <si>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</si>
  <si>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</si>
  <si>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</si>
  <si>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</si>
  <si>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</si>
  <si>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</si>
  <si>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</si>
  <si>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</si>
  <si>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</si>
  <si>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</si>
  <si>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</si>
  <si>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</si>
  <si>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</si>
  <si>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</si>
  <si>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</si>
  <si>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</si>
  <si>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</si>
  <si>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</si>
  <si>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</si>
  <si>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</si>
  <si>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</si>
  <si>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</si>
  <si>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</si>
  <si>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</si>
  <si>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</si>
  <si>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</si>
  <si>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</si>
  <si>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</si>
  <si>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</si>
  <si>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</si>
  <si>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</si>
  <si>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</si>
  <si>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</si>
  <si>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</si>
  <si>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</si>
  <si>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</si>
  <si>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</si>
  <si>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</si>
  <si>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</si>
  <si>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</si>
  <si>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</si>
  <si>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</si>
  <si>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</si>
  <si>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</si>
  <si>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</si>
  <si>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</si>
  <si>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</si>
  <si>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</si>
  <si>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</si>
  <si>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</si>
  <si>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</si>
  <si>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</si>
  <si>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</si>
  <si>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</si>
  <si>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</si>
  <si>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</si>
  <si>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</si>
  <si>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</si>
  <si>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</si>
  <si>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</si>
  <si>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</si>
  <si>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</si>
  <si>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</si>
  <si>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</si>
  <si>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</si>
  <si>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</si>
  <si>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</si>
  <si>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</si>
  <si>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</si>
  <si>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</si>
  <si>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</si>
  <si>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</si>
  <si>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</si>
  <si>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</si>
  <si>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</si>
  <si>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</si>
  <si>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</si>
  <si>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</si>
  <si>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</si>
  <si>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</si>
  <si>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</si>
  <si>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</si>
  <si>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</si>
  <si>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</si>
  <si>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</si>
  <si>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</si>
  <si>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</si>
  <si>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</si>
  <si>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</si>
  <si>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</si>
  <si>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</si>
  <si>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</si>
  <si>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</si>
  <si>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</si>
  <si>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</si>
  <si>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</si>
  <si>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</si>
  <si>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</si>
  <si>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</si>
  <si>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</si>
  <si>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</si>
  <si>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</si>
  <si>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</si>
  <si>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</si>
  <si>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</si>
  <si>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</si>
  <si>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</si>
  <si>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</si>
  <si>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</si>
  <si>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</si>
  <si>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</si>
  <si>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</si>
  <si>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</si>
  <si>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</si>
  <si>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</si>
  <si>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</si>
  <si>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</si>
  <si>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</si>
  <si>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</si>
  <si>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</si>
  <si>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</si>
  <si>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</si>
  <si>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</si>
  <si>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</si>
  <si>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</si>
  <si>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</si>
  <si>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</si>
  <si>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</si>
  <si>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</si>
  <si>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</si>
  <si>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</si>
  <si>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</si>
  <si>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</si>
  <si>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</si>
  <si>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</si>
  <si>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</si>
  <si>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</si>
  <si>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</si>
  <si>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</si>
  <si>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</si>
  <si>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</si>
  <si>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</si>
  <si>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</si>
  <si>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</si>
  <si>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</si>
  <si>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</si>
  <si>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</si>
  <si>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</si>
  <si>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</si>
  <si>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</si>
  <si>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</si>
  <si>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</si>
  <si>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</si>
  <si>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</si>
  <si>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</si>
  <si>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</si>
  <si>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</si>
  <si>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</si>
  <si>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</si>
  <si>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</si>
  <si>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</si>
  <si>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</si>
  <si>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</si>
  <si>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</si>
  <si>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</si>
  <si>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</si>
  <si>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</si>
  <si>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</si>
  <si>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</si>
  <si>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</si>
  <si>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</si>
  <si>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</si>
  <si>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</si>
  <si>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</si>
  <si>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</si>
  <si>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</si>
  <si>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</si>
  <si>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</si>
  <si>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</si>
  <si>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</si>
  <si>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</si>
  <si>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</si>
  <si>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</si>
  <si>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</si>
  <si>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</si>
  <si>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</si>
  <si>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</si>
  <si>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</si>
  <si>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</si>
  <si>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</si>
  <si>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</si>
  <si>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</si>
  <si>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</si>
  <si>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</si>
  <si>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</si>
  <si>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</si>
  <si>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</si>
  <si>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</si>
  <si>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</si>
  <si>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</si>
  <si>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</si>
  <si>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</si>
  <si>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</si>
  <si>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</si>
  <si>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</si>
  <si>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</si>
  <si>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</si>
  <si>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</si>
  <si>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</si>
  <si>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</si>
  <si>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</si>
  <si>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</si>
  <si>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</si>
  <si>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</si>
  <si>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</si>
  <si>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</si>
  <si>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</si>
  <si>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</si>
  <si>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</si>
  <si>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</si>
  <si>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</si>
  <si>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</si>
  <si>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</si>
  <si>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</si>
  <si>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</si>
  <si>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</si>
  <si>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</si>
  <si>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</si>
  <si>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</si>
  <si>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</si>
  <si>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</si>
  <si>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</si>
  <si>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</si>
  <si>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</si>
  <si>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</si>
  <si>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</si>
  <si>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</si>
  <si>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</si>
  <si>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</si>
  <si>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</si>
  <si>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</si>
  <si>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</si>
  <si>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</si>
  <si>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</si>
  <si>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</si>
  <si>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</si>
  <si>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</si>
  <si>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</si>
  <si>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</si>
  <si>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</si>
  <si>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</si>
  <si>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</si>
  <si>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</si>
  <si>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</si>
  <si>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</si>
  <si>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</si>
  <si>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</si>
  <si>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</si>
  <si>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</si>
  <si>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</si>
  <si>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</si>
  <si>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</si>
  <si>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</si>
  <si>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</si>
  <si>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</si>
  <si>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</si>
  <si>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</si>
  <si>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</si>
  <si>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</si>
  <si>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</si>
  <si>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</si>
  <si>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</si>
  <si>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</si>
  <si>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</si>
  <si>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</si>
  <si>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</si>
  <si>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</si>
  <si>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</si>
  <si>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</si>
  <si>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</si>
  <si>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</si>
  <si>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</si>
  <si>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</si>
  <si>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</si>
  <si>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</si>
  <si>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</si>
  <si>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</si>
  <si>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</si>
  <si>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</si>
  <si>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</si>
  <si>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</si>
  <si>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</si>
  <si>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</si>
  <si>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</si>
  <si>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</si>
  <si>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</si>
  <si>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</si>
  <si>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</si>
  <si>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</si>
  <si>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</si>
  <si>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</si>
  <si>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</si>
  <si>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</si>
  <si>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</si>
  <si>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</si>
  <si>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</si>
  <si>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</si>
  <si>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</si>
  <si>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</si>
  <si>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</si>
  <si>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</si>
  <si>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</si>
  <si>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</si>
  <si>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</si>
  <si>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</si>
  <si>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</si>
  <si>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</si>
  <si>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</si>
  <si>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</si>
  <si>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</si>
  <si>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</si>
  <si>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</si>
  <si>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</si>
  <si>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</si>
  <si>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</si>
  <si>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</si>
  <si>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</si>
  <si>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</si>
  <si>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</si>
  <si>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</si>
  <si>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</si>
  <si>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</si>
  <si>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</si>
  <si>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</si>
  <si>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</si>
  <si>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</si>
  <si>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</si>
  <si>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</si>
  <si>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</si>
  <si>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</si>
  <si>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</si>
  <si>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</si>
  <si>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</si>
  <si>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</si>
  <si>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</si>
  <si>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</si>
  <si>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</si>
  <si>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</si>
  <si>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</si>
  <si>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</si>
  <si>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</si>
  <si>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</si>
  <si>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</si>
  <si>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</si>
  <si>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</si>
  <si>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</si>
  <si>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</si>
  <si>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</si>
  <si>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</si>
  <si>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</si>
  <si>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</si>
  <si>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</si>
  <si>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</si>
  <si>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</si>
  <si>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</si>
  <si>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</si>
  <si>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</si>
  <si>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</si>
  <si>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</si>
  <si>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</si>
  <si>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</si>
  <si>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</si>
  <si>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</si>
  <si>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</si>
  <si>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</si>
  <si>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</si>
  <si>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</si>
  <si>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</si>
  <si>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</si>
  <si>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</si>
  <si>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</si>
  <si>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</si>
  <si>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</si>
  <si>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</si>
  <si>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</si>
  <si>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</si>
  <si>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</si>
  <si>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</si>
  <si>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</si>
  <si>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</si>
  <si>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</si>
  <si>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</si>
  <si>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</si>
  <si>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</si>
  <si>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</si>
  <si>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</si>
  <si>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</si>
  <si>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</si>
  <si>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</si>
  <si>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</si>
  <si>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</si>
  <si>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</si>
  <si>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</si>
  <si>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</si>
  <si>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</si>
  <si>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</si>
  <si>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</si>
  <si>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</si>
  <si>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</si>
  <si>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</si>
  <si>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</si>
  <si>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</si>
  <si>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</si>
  <si>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</si>
  <si>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</si>
  <si>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</si>
  <si>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</si>
  <si>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</si>
  <si>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</si>
  <si>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</si>
  <si>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</si>
  <si>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</si>
  <si>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</si>
  <si>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</si>
  <si>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</si>
  <si>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</si>
  <si>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</si>
  <si>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</si>
  <si>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</si>
  <si>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</si>
  <si>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</si>
  <si>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</si>
  <si>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</si>
  <si>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</si>
  <si>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</si>
  <si>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</si>
  <si>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</si>
  <si>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</si>
  <si>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</si>
  <si>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</si>
  <si>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</si>
  <si>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</si>
  <si>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</si>
  <si>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</si>
  <si>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</si>
  <si>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</si>
  <si>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</si>
  <si>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</si>
  <si>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</si>
  <si>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</si>
  <si>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</si>
  <si>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</si>
  <si>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</si>
  <si>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</si>
  <si>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</si>
  <si>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</si>
  <si>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</si>
  <si>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</si>
  <si>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</si>
  <si>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</si>
  <si>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</si>
  <si>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</si>
  <si>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</si>
  <si>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</si>
  <si>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</si>
  <si>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</si>
  <si>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</si>
  <si>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</si>
  <si>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</si>
  <si>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</si>
  <si>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</si>
  <si>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</si>
  <si>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</si>
  <si>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</si>
  <si>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</si>
  <si>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</si>
  <si>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</si>
  <si>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</si>
  <si>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</si>
  <si>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</si>
  <si>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</si>
  <si>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</si>
  <si>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</si>
  <si>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</si>
  <si>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</si>
  <si>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</si>
  <si>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</si>
  <si>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</si>
  <si>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</si>
  <si>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</si>
  <si>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</si>
  <si>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</si>
  <si>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</si>
  <si>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</si>
  <si>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</si>
  <si>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</si>
  <si>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</si>
  <si>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</si>
  <si>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</si>
  <si>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</si>
  <si>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</si>
  <si>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</si>
  <si>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</si>
  <si>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</si>
  <si>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</si>
  <si>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</si>
  <si>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</si>
  <si>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</si>
  <si>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</si>
  <si>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</si>
  <si>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</si>
  <si>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</si>
  <si>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</si>
  <si>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</si>
  <si>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</si>
  <si>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</si>
  <si>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</si>
  <si>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</si>
  <si>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</si>
  <si>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</si>
  <si>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</si>
  <si>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</si>
  <si>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</si>
  <si>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</si>
  <si>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</si>
  <si>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</si>
  <si>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</si>
  <si>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</si>
  <si>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</si>
  <si>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</si>
  <si>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</si>
  <si>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</si>
  <si>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</si>
  <si>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</si>
  <si>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</si>
  <si>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</si>
  <si>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</si>
  <si>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</si>
  <si>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</si>
  <si>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</si>
  <si>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</si>
  <si>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</si>
  <si>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</si>
  <si>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</si>
  <si>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</si>
  <si>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</si>
  <si>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</si>
  <si>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</si>
  <si>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</si>
  <si>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</si>
  <si>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</si>
  <si>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</si>
  <si>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</si>
  <si>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</si>
  <si>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</si>
  <si>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</si>
  <si>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</si>
  <si>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</si>
  <si>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</si>
  <si>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</si>
  <si>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</si>
  <si>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</si>
  <si>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</si>
  <si>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</si>
  <si>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</si>
  <si>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</si>
  <si>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</si>
  <si>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</si>
  <si>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</si>
  <si>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</si>
  <si>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</si>
  <si>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</si>
  <si>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</si>
  <si>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</si>
  <si>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</si>
  <si>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</si>
  <si>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</si>
  <si>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</si>
  <si>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</si>
  <si>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</si>
  <si>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</si>
  <si>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</si>
  <si>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</si>
  <si>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</si>
  <si>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</si>
  <si>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</si>
  <si>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</si>
  <si>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</si>
  <si>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</si>
  <si>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</si>
  <si>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</si>
  <si>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</si>
  <si>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</si>
  <si>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</si>
  <si>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</si>
  <si>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</si>
  <si>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</si>
  <si>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</si>
  <si>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</si>
  <si>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</si>
  <si>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</si>
  <si>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</si>
  <si>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</si>
  <si>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</si>
  <si>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</si>
  <si>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</si>
  <si>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</si>
  <si>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</si>
  <si>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</si>
  <si>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</si>
  <si>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</si>
  <si>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</si>
  <si>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</si>
  <si>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</si>
  <si>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</si>
  <si>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</si>
  <si>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</si>
  <si>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</si>
  <si>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</si>
  <si>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</si>
  <si>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</si>
  <si>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</si>
  <si>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</si>
  <si>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</si>
  <si>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</si>
  <si>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</si>
  <si>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</si>
  <si>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</si>
  <si>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</si>
  <si>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</si>
  <si>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</si>
  <si>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</si>
  <si>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</si>
  <si>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</si>
  <si>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</si>
  <si>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</si>
  <si>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</si>
  <si>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</si>
  <si>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</si>
  <si>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</si>
  <si>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</si>
  <si>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</si>
  <si>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</si>
  <si>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</si>
  <si>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</si>
  <si>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</si>
  <si>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</si>
  <si>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</si>
  <si>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</si>
  <si>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</si>
  <si>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</si>
  <si>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</si>
  <si>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</si>
  <si>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</si>
  <si>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</si>
  <si>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</si>
  <si>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</si>
  <si>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</si>
  <si>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</si>
  <si>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</si>
  <si>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</si>
  <si>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</si>
  <si>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</si>
  <si>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</si>
  <si>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</si>
  <si>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</si>
  <si>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</si>
  <si>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</si>
  <si>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</si>
  <si>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</si>
  <si>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</si>
  <si>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</si>
  <si>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</si>
  <si>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</si>
  <si>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</si>
  <si>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</si>
  <si>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</si>
  <si>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</si>
  <si>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</si>
  <si>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</si>
  <si>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</si>
  <si>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</si>
  <si>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</si>
  <si>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</si>
  <si>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</si>
  <si>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</si>
  <si>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</si>
  <si>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</si>
  <si>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</si>
  <si>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</si>
  <si>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</si>
  <si>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</si>
  <si>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</si>
  <si>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</si>
  <si>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</si>
  <si>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</si>
  <si>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</si>
  <si>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</si>
  <si>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</si>
  <si>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</si>
  <si>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</si>
  <si>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</si>
  <si>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</si>
  <si>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</si>
  <si>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</si>
  <si>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</si>
  <si>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</si>
  <si>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</si>
  <si>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</si>
  <si>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</si>
  <si>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</si>
  <si>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</si>
  <si>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</si>
  <si>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</si>
  <si>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</si>
  <si>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</si>
  <si>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</si>
  <si>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</si>
  <si>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</si>
  <si>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</si>
  <si>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</si>
  <si>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</si>
  <si>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</si>
  <si>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</si>
  <si>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</si>
  <si>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</si>
  <si>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</si>
  <si>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</si>
  <si>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</si>
  <si>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</si>
  <si>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</si>
  <si>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</si>
  <si>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</si>
  <si>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</si>
  <si>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</si>
  <si>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</si>
  <si>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</si>
  <si>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</si>
  <si>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</si>
  <si>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</si>
  <si>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</si>
  <si>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</si>
  <si>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</si>
  <si>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</si>
  <si>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</si>
  <si>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</si>
  <si>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</si>
  <si>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</si>
  <si>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</si>
  <si>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</si>
  <si>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</si>
  <si>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</si>
  <si>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</si>
  <si>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</si>
  <si>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</si>
  <si>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</si>
  <si>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</si>
  <si>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</si>
  <si>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</si>
  <si>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</si>
  <si>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</si>
  <si>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</si>
  <si>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</si>
  <si>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</si>
  <si>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</si>
  <si>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</si>
  <si>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</si>
  <si>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</si>
  <si>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</si>
  <si>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</si>
  <si>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</si>
  <si>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</si>
  <si>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</si>
  <si>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</si>
  <si>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</si>
  <si>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</si>
  <si>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</si>
  <si>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</si>
  <si>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</si>
  <si>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</si>
  <si>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</si>
  <si>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</si>
  <si>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</si>
  <si>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</si>
  <si>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</si>
  <si>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</si>
  <si>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</si>
  <si>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</si>
  <si>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</si>
  <si>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</si>
  <si>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</si>
  <si>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</si>
  <si>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</si>
  <si>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</si>
  <si>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</si>
  <si>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</si>
  <si>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</si>
  <si>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</si>
  <si>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</si>
  <si>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</si>
  <si>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</si>
  <si>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</si>
  <si>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</si>
  <si>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</si>
  <si>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</si>
  <si>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</si>
  <si>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</si>
  <si>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</si>
  <si>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</si>
  <si>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</si>
  <si>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</si>
  <si>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</si>
  <si>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</si>
  <si>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</si>
  <si>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</si>
  <si>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</si>
  <si>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</si>
  <si>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</si>
  <si>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</si>
  <si>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</si>
  <si>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</si>
  <si>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</si>
  <si>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</si>
  <si>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</si>
  <si>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</si>
  <si>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</si>
  <si>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</si>
  <si>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</si>
  <si>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</si>
  <si>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</si>
  <si>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</si>
  <si>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</si>
  <si>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</si>
  <si>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</si>
  <si>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</si>
  <si>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</si>
  <si>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</si>
  <si>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</si>
  <si>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</si>
  <si>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</si>
  <si>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</si>
  <si>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</si>
  <si>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</si>
  <si>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</si>
  <si>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</si>
  <si>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</si>
  <si>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</si>
  <si>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</si>
  <si>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</si>
  <si>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</si>
  <si>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</si>
  <si>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</si>
  <si>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</si>
  <si>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</si>
  <si>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</si>
  <si>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</si>
  <si>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</si>
  <si>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</si>
  <si>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</si>
  <si>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</si>
  <si>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</si>
  <si>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</si>
  <si>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</si>
  <si>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</si>
  <si>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</si>
  <si>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</si>
  <si>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</si>
  <si>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</si>
  <si>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</si>
  <si>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</si>
  <si>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</si>
  <si>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</si>
  <si>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</si>
  <si>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</si>
  <si>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</si>
  <si>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</si>
  <si>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</si>
  <si>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</si>
  <si>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</si>
  <si>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</si>
  <si>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</si>
  <si>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</si>
  <si>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</si>
  <si>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</si>
  <si>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</si>
  <si>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</si>
  <si>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</si>
  <si>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</si>
  <si>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</si>
  <si>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</si>
  <si>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</si>
  <si>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</si>
  <si>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</si>
  <si>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</si>
  <si>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</si>
  <si>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</si>
  <si>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</si>
  <si>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</si>
  <si>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</si>
  <si>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</si>
  <si>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</si>
  <si>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</si>
  <si>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</si>
  <si>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</si>
  <si>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</si>
  <si>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</si>
  <si>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</si>
  <si>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</si>
  <si>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</si>
  <si>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</si>
  <si>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</si>
  <si>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</si>
  <si>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</si>
  <si>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</si>
  <si>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</si>
  <si>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</si>
  <si>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</si>
  <si>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</si>
  <si>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</si>
  <si>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</si>
  <si>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</si>
  <si>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</si>
  <si>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</si>
  <si>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</si>
  <si>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</si>
  <si>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</si>
  <si>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</si>
  <si>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</si>
  <si>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</si>
  <si>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</si>
  <si>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</si>
  <si>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</si>
  <si>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</si>
  <si>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</si>
  <si>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</si>
  <si>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</si>
  <si>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</si>
  <si>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</si>
  <si>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</si>
  <si>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</si>
  <si>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</si>
  <si>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</si>
  <si>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</si>
  <si>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</si>
  <si>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</si>
  <si>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</si>
  <si>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</si>
  <si>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</si>
  <si>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</si>
  <si>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</si>
  <si>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</si>
  <si>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</si>
  <si>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</si>
  <si>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</si>
  <si>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</si>
  <si>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</si>
  <si>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</si>
  <si>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</si>
  <si>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</si>
  <si>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</si>
  <si>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</si>
  <si>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</si>
  <si>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</si>
  <si>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</si>
  <si>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</si>
  <si>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</si>
  <si>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</si>
  <si>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</si>
  <si>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</si>
  <si>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</si>
  <si>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</si>
  <si>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</si>
  <si>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</si>
  <si>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</si>
  <si>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</si>
  <si>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</si>
  <si>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</si>
  <si>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</si>
  <si>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</si>
  <si>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</si>
  <si>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</si>
  <si>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</si>
  <si>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</si>
  <si>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</si>
  <si>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</si>
  <si>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</si>
  <si>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</si>
  <si>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</si>
  <si>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</si>
  <si>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</si>
  <si>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</si>
  <si>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</si>
  <si>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</si>
  <si>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</si>
  <si>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</si>
  <si>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</si>
  <si>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</si>
  <si>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</si>
  <si>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</si>
  <si>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</si>
  <si>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</si>
  <si>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</si>
  <si>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</si>
  <si>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</si>
  <si>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</si>
  <si>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</si>
  <si>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</si>
  <si>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</si>
  <si>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</si>
  <si>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</si>
  <si>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</si>
  <si>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</si>
  <si>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</si>
  <si>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</si>
  <si>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</si>
  <si>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</si>
  <si>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</si>
  <si>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</si>
  <si>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</si>
  <si>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</si>
  <si>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</si>
  <si>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</si>
  <si>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</si>
  <si>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</si>
  <si>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</si>
  <si>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</si>
  <si>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</si>
  <si>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</si>
  <si>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</si>
  <si>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</si>
  <si>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</si>
  <si>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</si>
  <si>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</si>
  <si>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</si>
  <si>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</si>
  <si>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</si>
  <si>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</si>
  <si>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</si>
  <si>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</si>
  <si>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</si>
  <si>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</si>
  <si>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</si>
  <si>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</si>
  <si>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</si>
  <si>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</si>
  <si>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</si>
  <si>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</si>
  <si>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</si>
  <si>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</si>
  <si>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</si>
  <si>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</si>
  <si>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</si>
  <si>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</si>
  <si>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</si>
  <si>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</si>
  <si>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</si>
  <si>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</si>
  <si>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</si>
  <si>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</si>
  <si>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</si>
  <si>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</si>
  <si>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</si>
  <si>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</si>
  <si>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</si>
  <si>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</si>
  <si>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</si>
  <si>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</si>
  <si>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</si>
  <si>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</si>
  <si>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</si>
  <si>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</si>
  <si>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</si>
  <si>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</si>
  <si>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</si>
  <si>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</si>
  <si>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</si>
  <si>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</si>
  <si>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</si>
  <si>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</si>
  <si>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</si>
  <si>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</si>
  <si>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</si>
  <si>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</si>
  <si>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</si>
  <si>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</si>
  <si>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</si>
  <si>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</si>
  <si>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</si>
  <si>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</si>
  <si>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</si>
  <si>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</si>
  <si>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</si>
  <si>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</si>
  <si>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</si>
  <si>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</si>
  <si>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</si>
  <si>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</si>
  <si>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</si>
  <si>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</si>
  <si>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</si>
  <si>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</si>
  <si>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</si>
  <si>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</si>
  <si>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</si>
  <si>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</si>
  <si>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</si>
  <si>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</si>
  <si>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</si>
  <si>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</si>
  <si>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</si>
  <si>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</si>
  <si>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</si>
  <si>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</si>
  <si>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</si>
  <si>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</si>
  <si>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</si>
  <si>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</si>
  <si>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</si>
  <si>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</si>
  <si>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</si>
  <si>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</si>
  <si>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</si>
  <si>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</si>
  <si>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</si>
  <si>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</si>
  <si>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</si>
  <si>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</si>
  <si>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</si>
  <si>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</si>
  <si>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</si>
  <si>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</si>
  <si>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</si>
  <si>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</si>
  <si>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</si>
  <si>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</si>
  <si>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</si>
  <si>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</si>
  <si>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</si>
  <si>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</si>
  <si>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</si>
  <si>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</si>
  <si>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</si>
  <si>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</si>
  <si>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</si>
  <si>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</si>
  <si>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</si>
  <si>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</si>
  <si>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</si>
  <si>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</si>
  <si>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</si>
  <si>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</si>
  <si>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</si>
  <si>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</si>
  <si>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</si>
  <si>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</si>
  <si>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</si>
  <si>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</si>
  <si>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</si>
  <si>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</si>
  <si>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</si>
  <si>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</si>
  <si>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</si>
  <si>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</si>
  <si>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</si>
  <si>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</si>
  <si>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</si>
  <si>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</si>
  <si>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</si>
  <si>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</si>
  <si>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</si>
  <si>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</si>
  <si>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</si>
  <si>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</si>
  <si>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</si>
  <si>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</si>
  <si>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</si>
  <si>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</si>
  <si>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</si>
  <si>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</si>
  <si>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</si>
  <si>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</si>
  <si>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</si>
  <si>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</si>
  <si>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</si>
  <si>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</si>
  <si>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</si>
  <si>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</si>
  <si>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</si>
  <si>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</si>
  <si>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</si>
  <si>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</si>
  <si>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</si>
  <si>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</si>
  <si>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</si>
  <si>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</si>
  <si>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</si>
  <si>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</si>
  <si>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</si>
  <si>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</si>
  <si>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</si>
  <si>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</si>
  <si>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</si>
  <si>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</si>
  <si>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</si>
  <si>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</si>
  <si>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</si>
  <si>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</si>
  <si>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</si>
  <si>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</si>
  <si>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</si>
  <si>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</si>
  <si>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</si>
  <si>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</si>
  <si>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</si>
  <si>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</si>
  <si>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</si>
  <si>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</si>
  <si>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</si>
  <si>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</si>
  <si>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</si>
  <si>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</si>
  <si>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</si>
  <si>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</si>
  <si>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</si>
  <si>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</si>
  <si>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</si>
  <si>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</si>
  <si>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</si>
  <si>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</si>
  <si>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</si>
  <si>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</si>
  <si>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</si>
  <si>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</si>
  <si>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</si>
  <si>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</si>
  <si>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</si>
  <si>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</si>
  <si>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</si>
  <si>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</si>
  <si>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</si>
  <si>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</si>
  <si>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</si>
  <si>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</si>
  <si>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</si>
  <si>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</si>
  <si>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</si>
  <si>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</si>
  <si>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</si>
  <si>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</si>
  <si>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</si>
  <si>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</si>
  <si>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</si>
  <si>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</si>
  <si>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</si>
  <si>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</si>
  <si>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</si>
  <si>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</si>
  <si>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</si>
  <si>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</si>
  <si>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</si>
  <si>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</si>
  <si>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</si>
  <si>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</si>
  <si>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</si>
  <si>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</si>
  <si>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</si>
  <si>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</si>
  <si>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</si>
  <si>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</si>
  <si>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</si>
  <si>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</si>
  <si>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</si>
  <si>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</si>
  <si>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</si>
  <si>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</si>
  <si>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</si>
  <si>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</si>
  <si>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</si>
  <si>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</si>
  <si>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</si>
  <si>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</si>
  <si>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</si>
  <si>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</si>
  <si>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</si>
  <si>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</si>
  <si>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</si>
  <si>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</si>
  <si>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</si>
  <si>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</si>
  <si>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</si>
  <si>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</si>
  <si>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</si>
  <si>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</si>
  <si>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</si>
  <si>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</si>
  <si>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</si>
  <si>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</si>
  <si>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</si>
  <si>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</si>
  <si>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</si>
  <si>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</si>
  <si>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</si>
  <si>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</si>
  <si>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</si>
  <si>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</si>
  <si>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</si>
  <si>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</si>
  <si>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</si>
  <si>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</si>
  <si>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</si>
  <si>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</si>
  <si>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</si>
  <si>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</si>
  <si>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</si>
  <si>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</si>
  <si>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</si>
  <si>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</si>
  <si>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</si>
  <si>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</si>
  <si>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</si>
  <si>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</si>
  <si>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</si>
  <si>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</si>
  <si>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</si>
  <si>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</si>
  <si>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</si>
  <si>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</si>
  <si>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</si>
  <si>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</si>
  <si>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</si>
  <si>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</si>
  <si>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</si>
  <si>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</si>
  <si>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</si>
  <si>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</si>
  <si>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</si>
  <si>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</si>
  <si>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</si>
  <si>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</si>
  <si>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</si>
  <si>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</si>
  <si>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</si>
  <si>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</si>
  <si>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</si>
  <si>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</si>
  <si>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</si>
  <si>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</si>
  <si>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</si>
  <si>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</si>
  <si>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</si>
  <si>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</si>
  <si>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</si>
  <si>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</si>
  <si>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</si>
  <si>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</si>
  <si>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</si>
  <si>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</si>
  <si>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</si>
  <si>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</si>
  <si>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</si>
  <si>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</si>
  <si>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</si>
  <si>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</si>
  <si>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</si>
  <si>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</si>
  <si>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</si>
  <si>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</si>
  <si>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</si>
  <si>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</si>
  <si>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</si>
  <si>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</si>
  <si>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</si>
  <si>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</si>
  <si>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</si>
  <si>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</si>
  <si>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</si>
  <si>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</si>
  <si>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</si>
  <si>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</si>
  <si>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</si>
  <si>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</si>
  <si>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</si>
  <si>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</si>
  <si>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</si>
  <si>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</si>
  <si>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</si>
  <si>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</si>
  <si>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</si>
  <si>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</si>
  <si>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</si>
  <si>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</si>
  <si>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</si>
  <si>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</si>
  <si>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</si>
  <si>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</si>
  <si>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</si>
  <si>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</si>
  <si>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</si>
  <si>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</si>
  <si>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</si>
  <si>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</si>
  <si>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</si>
  <si>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</si>
  <si>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</si>
  <si>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</si>
  <si>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</si>
  <si>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</si>
  <si>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</si>
  <si>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</si>
  <si>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</si>
  <si>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</si>
  <si>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</si>
  <si>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</si>
  <si>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</si>
  <si>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</si>
  <si>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</si>
  <si>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</si>
  <si>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</si>
  <si>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</si>
  <si>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</si>
  <si>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</si>
  <si>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</si>
  <si>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</si>
  <si>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</si>
  <si>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</si>
  <si>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</si>
  <si>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</si>
  <si>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</si>
  <si>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</si>
  <si>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</si>
  <si>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</si>
  <si>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</si>
  <si>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</si>
  <si>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</si>
  <si>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</si>
  <si>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</si>
  <si>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</si>
  <si>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</si>
  <si>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</si>
  <si>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</si>
  <si>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</si>
  <si>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</si>
  <si>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</si>
  <si>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</si>
  <si>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</si>
  <si>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</si>
  <si>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</si>
  <si>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</si>
  <si>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</si>
  <si>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</si>
  <si>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</si>
  <si>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</si>
  <si>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</si>
  <si>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</si>
  <si>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</si>
  <si>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</si>
  <si>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</si>
  <si>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</si>
  <si>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</si>
  <si>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</si>
  <si>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</si>
  <si>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</si>
  <si>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</si>
  <si>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</si>
  <si>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</si>
  <si>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</si>
  <si>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</si>
  <si>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</si>
  <si>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</si>
  <si>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</si>
  <si>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</si>
  <si>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</si>
  <si>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</si>
  <si>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</si>
  <si>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</si>
  <si>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</si>
  <si>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</si>
  <si>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</si>
  <si>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</si>
  <si>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</si>
  <si>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</si>
  <si>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</si>
  <si>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</si>
  <si>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</si>
  <si>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</si>
  <si>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</si>
  <si>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</si>
  <si>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</si>
  <si>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</si>
  <si>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</si>
  <si>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</si>
  <si>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</si>
  <si>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</si>
  <si>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</si>
  <si>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</si>
  <si>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</si>
  <si>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</si>
  <si>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</si>
  <si>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</si>
  <si>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</si>
  <si>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</si>
  <si>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</si>
  <si>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</si>
  <si>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</si>
  <si>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</si>
  <si>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</si>
  <si>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</si>
  <si>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</si>
  <si>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</si>
  <si>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</si>
  <si>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</si>
  <si>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</si>
  <si>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</si>
  <si>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</si>
  <si>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</si>
  <si>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</si>
  <si>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</si>
  <si>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</si>
  <si>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</si>
  <si>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</si>
  <si>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</si>
  <si>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</si>
  <si>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</si>
  <si>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</si>
  <si>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</si>
  <si>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</si>
  <si>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</si>
  <si>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</si>
  <si>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</si>
  <si>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</si>
  <si>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</si>
  <si>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</si>
  <si>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</si>
  <si>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</si>
  <si>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</si>
  <si>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</si>
  <si>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</si>
  <si>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</si>
  <si>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</si>
  <si>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</si>
  <si>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</si>
  <si>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</si>
  <si>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</si>
  <si>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</si>
  <si>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</si>
  <si>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</si>
  <si>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</si>
  <si>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</si>
  <si>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</si>
  <si>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</si>
  <si>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</si>
  <si>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</si>
  <si>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</si>
  <si>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</si>
  <si>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</si>
  <si>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</si>
  <si>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</si>
  <si>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</si>
  <si>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</si>
  <si>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</si>
  <si>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</si>
  <si>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</si>
  <si>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</si>
  <si>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</si>
  <si>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</si>
  <si>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</si>
  <si>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</si>
  <si>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</si>
  <si>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</si>
  <si>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</si>
  <si>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</si>
  <si>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</si>
  <si>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</si>
  <si>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</si>
  <si>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</si>
  <si>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</si>
  <si>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</si>
  <si>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</si>
  <si>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</si>
  <si>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</si>
  <si>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</si>
  <si>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</si>
  <si>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</si>
  <si>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</si>
  <si>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</si>
  <si>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</si>
  <si>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</si>
  <si>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</si>
  <si>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</si>
  <si>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</si>
  <si>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</si>
  <si>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</si>
  <si>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</si>
  <si>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</si>
  <si>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</si>
  <si>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</si>
  <si>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</si>
  <si>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</si>
  <si>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</si>
  <si>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</si>
  <si>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</si>
  <si>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</si>
  <si>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</si>
  <si>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</si>
  <si>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</si>
  <si>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</si>
  <si>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</si>
  <si>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</si>
  <si>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</si>
  <si>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</si>
  <si>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</si>
  <si>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</si>
  <si>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</si>
  <si>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</si>
  <si>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</si>
  <si>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</si>
  <si>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</si>
  <si>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</si>
  <si>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</si>
  <si>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</si>
  <si>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</si>
  <si>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</si>
  <si>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</si>
  <si>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</si>
  <si>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</si>
  <si>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</si>
  <si>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</si>
  <si>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</si>
  <si>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</si>
  <si>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</si>
  <si>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</si>
  <si>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</si>
  <si>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</si>
  <si>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</si>
  <si>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</si>
  <si>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</si>
  <si>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</si>
  <si>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</si>
  <si>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</si>
  <si>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</si>
  <si>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</si>
  <si>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</si>
  <si>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</si>
  <si>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</si>
  <si>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</si>
  <si>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</si>
  <si>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</si>
  <si>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</si>
  <si>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</si>
  <si>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</si>
  <si>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</si>
  <si>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</si>
  <si>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</si>
  <si>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</si>
  <si>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</si>
  <si>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</si>
  <si>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</si>
  <si>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</si>
  <si>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</si>
  <si>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</si>
  <si>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</si>
  <si>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</si>
  <si>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</si>
  <si>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</si>
  <si>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</si>
  <si>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</si>
  <si>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</si>
  <si>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</si>
  <si>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</si>
  <si>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</si>
  <si>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</si>
  <si>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</si>
  <si>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</si>
  <si>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</si>
  <si>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</si>
  <si>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</si>
  <si>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</si>
  <si>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</si>
  <si>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</si>
  <si>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</si>
  <si>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</si>
  <si>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</si>
  <si>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</si>
  <si>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</si>
  <si>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</si>
  <si>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</si>
  <si>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</si>
  <si>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</si>
  <si>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</si>
  <si>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</si>
  <si>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</si>
  <si>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</si>
  <si>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</si>
  <si>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</si>
  <si>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</si>
  <si>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</si>
  <si>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</si>
  <si>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</si>
  <si>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</si>
  <si>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</si>
  <si>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</si>
  <si>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</si>
  <si>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</si>
  <si>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</si>
  <si>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</si>
  <si>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</si>
  <si>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</si>
  <si>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</si>
  <si>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</si>
  <si>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</si>
  <si>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</si>
  <si>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</si>
  <si>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</si>
  <si>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</si>
  <si>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</si>
  <si>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</si>
  <si>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</si>
  <si>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</si>
  <si>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</si>
  <si>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</si>
  <si>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</si>
  <si>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</si>
  <si>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</si>
  <si>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</si>
  <si>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</si>
  <si>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</si>
  <si>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</si>
  <si>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</si>
  <si>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</si>
  <si>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</si>
  <si>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</si>
  <si>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</si>
  <si>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</si>
  <si>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</si>
  <si>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</si>
  <si>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</si>
  <si>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</si>
  <si>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</si>
  <si>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</si>
  <si>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</si>
  <si>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</si>
  <si>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</si>
  <si>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</si>
  <si>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</si>
  <si>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</si>
  <si>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</si>
  <si>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</si>
  <si>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</si>
  <si>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</si>
  <si>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</si>
  <si>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</si>
  <si>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</si>
  <si>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</si>
  <si>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</si>
  <si>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</si>
  <si>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</si>
  <si>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</si>
  <si>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</si>
  <si>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</si>
  <si>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</si>
  <si>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</si>
  <si>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</si>
  <si>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</si>
  <si>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</si>
  <si>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</si>
  <si>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</si>
  <si>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</si>
  <si>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</si>
  <si>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</si>
  <si>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</si>
  <si>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</si>
  <si>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</si>
  <si>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</si>
  <si>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</si>
  <si>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</si>
  <si>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</si>
  <si>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</si>
  <si>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</si>
  <si>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</si>
  <si>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</si>
  <si>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</si>
  <si>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</si>
  <si>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</si>
  <si>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</si>
  <si>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</si>
  <si>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</si>
  <si>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</si>
  <si>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</si>
  <si>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</si>
  <si>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</si>
  <si>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</si>
  <si>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</si>
  <si>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</si>
  <si>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</si>
  <si>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</si>
  <si>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</si>
  <si>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</si>
  <si>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</si>
  <si>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</si>
  <si>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</si>
  <si>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</si>
  <si>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</si>
  <si>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</si>
  <si>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</si>
  <si>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</si>
  <si>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</si>
  <si>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</si>
  <si>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</si>
  <si>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</si>
  <si>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</si>
  <si>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</si>
  <si>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</si>
  <si>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</si>
  <si>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</si>
  <si>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</si>
  <si>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</si>
  <si>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</si>
  <si>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</si>
  <si>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</si>
  <si>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</si>
  <si>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</si>
  <si>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</si>
  <si>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</si>
  <si>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</si>
  <si>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</si>
  <si>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</si>
  <si>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</si>
  <si>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</si>
  <si>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</si>
  <si>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</si>
  <si>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</si>
  <si>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</si>
  <si>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</si>
  <si>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</si>
  <si>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</si>
  <si>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</si>
  <si>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</si>
  <si>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</si>
  <si>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</si>
  <si>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</si>
  <si>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</si>
  <si>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</si>
  <si>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</si>
  <si>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</si>
  <si>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</si>
  <si>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</si>
  <si>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</si>
  <si>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</si>
  <si>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</si>
  <si>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</si>
  <si>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</si>
  <si>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</si>
  <si>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</si>
  <si>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</si>
  <si>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</si>
  <si>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</si>
  <si>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</si>
  <si>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</si>
  <si>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</si>
  <si>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</si>
  <si>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</si>
  <si>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</si>
  <si>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</si>
  <si>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</si>
  <si>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</si>
  <si>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</si>
  <si>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</si>
  <si>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</si>
  <si>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</si>
  <si>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</si>
  <si>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</si>
  <si>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</si>
  <si>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</si>
  <si>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</si>
  <si>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</si>
  <si>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</si>
  <si>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</si>
  <si>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</si>
  <si>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</si>
  <si>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</si>
  <si>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</si>
  <si>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</si>
  <si>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</si>
  <si>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</si>
  <si>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</si>
  <si>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</si>
  <si>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</si>
  <si>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</si>
  <si>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</si>
  <si>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</si>
  <si>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</si>
  <si>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</si>
  <si>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</si>
  <si>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</si>
  <si>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</si>
  <si>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</si>
  <si>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</si>
  <si>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</si>
  <si>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</si>
  <si>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</si>
  <si>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</si>
  <si>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</si>
  <si>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</si>
  <si>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</si>
  <si>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</si>
  <si>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</si>
  <si>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</si>
  <si>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</si>
  <si>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</si>
  <si>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</si>
  <si>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</si>
  <si>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</si>
  <si>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</si>
  <si>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</si>
  <si>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</si>
  <si>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</si>
  <si>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</si>
  <si>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</si>
  <si>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</si>
  <si>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</si>
  <si>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</si>
  <si>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</si>
  <si>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</si>
  <si>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</si>
  <si>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</si>
  <si>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</si>
  <si>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</si>
  <si>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</si>
  <si>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</si>
  <si>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</si>
  <si>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</si>
  <si>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</si>
  <si>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</si>
  <si>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</si>
  <si>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</si>
  <si>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</si>
  <si>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</si>
  <si>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</si>
  <si>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</si>
  <si>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</si>
  <si>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</si>
  <si>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</si>
  <si>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</si>
  <si>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</si>
  <si>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</si>
  <si>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</si>
  <si>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</si>
  <si>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</si>
  <si>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</si>
  <si>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</si>
  <si>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</si>
  <si>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</si>
  <si>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</si>
  <si>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</si>
  <si>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</si>
  <si>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</si>
  <si>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</si>
  <si>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</si>
  <si>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</si>
  <si>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</si>
  <si>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</si>
  <si>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</si>
  <si>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</si>
  <si>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</si>
  <si>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</si>
  <si>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</si>
  <si>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</si>
  <si>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</si>
  <si>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</si>
  <si>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</si>
  <si>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</si>
  <si>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</si>
  <si>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</si>
  <si>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</si>
  <si>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</si>
  <si>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</si>
  <si>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</si>
  <si>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</si>
  <si>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</si>
  <si>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</si>
  <si>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</si>
  <si>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</si>
  <si>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</si>
  <si>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</si>
  <si>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</si>
  <si>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</si>
  <si>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</si>
  <si>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</si>
  <si>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</si>
  <si>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</si>
  <si>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</si>
  <si>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</si>
  <si>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</si>
  <si>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</si>
  <si>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</si>
  <si>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</si>
  <si>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</si>
  <si>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</si>
  <si>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</si>
  <si>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</si>
  <si>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</si>
  <si>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</si>
  <si>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</si>
  <si>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</si>
  <si>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</si>
  <si>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</si>
  <si>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</si>
  <si>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</si>
  <si>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</si>
  <si>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</si>
  <si>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</si>
  <si>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</si>
  <si>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</si>
  <si>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</si>
  <si>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</si>
  <si>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</si>
  <si>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</si>
  <si>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</si>
  <si>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</si>
  <si>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</si>
  <si>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</si>
  <si>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</si>
  <si>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</si>
  <si>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</si>
  <si>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</si>
  <si>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</si>
  <si>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</si>
  <si>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</si>
  <si>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</si>
  <si>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</si>
  <si>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</si>
  <si>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</si>
  <si>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</si>
  <si>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</si>
  <si>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</si>
  <si>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</si>
  <si>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</si>
  <si>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</si>
  <si>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</si>
  <si>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</si>
  <si>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</si>
  <si>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</si>
  <si>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</si>
  <si>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</si>
  <si>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</si>
  <si>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</si>
  <si>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</si>
  <si>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</si>
  <si>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</si>
  <si>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</si>
  <si>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</si>
  <si>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</si>
  <si>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</si>
  <si>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</si>
  <si>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</si>
  <si>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</si>
  <si>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</si>
  <si>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</si>
  <si>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</si>
  <si>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</si>
  <si>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</si>
  <si>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</si>
  <si>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</si>
  <si>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</si>
  <si>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</si>
  <si>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</si>
  <si>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</si>
  <si>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</si>
  <si>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</si>
  <si>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</si>
  <si>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</si>
  <si>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</si>
  <si>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</si>
  <si>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</si>
  <si>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</si>
  <si>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</si>
  <si>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</si>
  <si>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</si>
  <si>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</si>
  <si>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</si>
  <si>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</si>
  <si>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</si>
  <si>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</si>
  <si>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</si>
  <si>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</si>
  <si>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</si>
  <si>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</si>
  <si>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</si>
  <si>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</si>
  <si>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</si>
  <si>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</si>
  <si>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</si>
  <si>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</si>
  <si>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</si>
  <si>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</si>
  <si>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</si>
  <si>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</si>
  <si>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</si>
  <si>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</si>
  <si>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</si>
  <si>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</si>
  <si>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</si>
  <si>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</si>
  <si>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</si>
  <si>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</si>
  <si>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</si>
  <si>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</si>
  <si>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</si>
  <si>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</si>
  <si>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</si>
  <si>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</si>
  <si>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</si>
  <si>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</si>
  <si>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</si>
  <si>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</si>
  <si>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</si>
  <si>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</si>
  <si>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</si>
  <si>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</si>
  <si>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</si>
  <si>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</si>
  <si>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</si>
  <si>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</si>
  <si>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</si>
  <si>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</si>
  <si>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</si>
  <si>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</si>
  <si>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</si>
  <si>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</si>
  <si>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</si>
  <si>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</si>
  <si>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</si>
  <si>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</si>
  <si>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</si>
  <si>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</si>
  <si>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</si>
  <si>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</si>
  <si>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</si>
  <si>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</si>
  <si>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</si>
  <si>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</si>
  <si>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</si>
  <si>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</si>
  <si>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</si>
  <si>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</si>
  <si>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</si>
  <si>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</si>
  <si>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</si>
  <si>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</si>
  <si>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</si>
  <si>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</si>
  <si>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</si>
  <si>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</si>
  <si>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</si>
  <si>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</si>
  <si>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</si>
  <si>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</si>
  <si>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</si>
  <si>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</si>
  <si>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</si>
  <si>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</si>
  <si>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</si>
  <si>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</si>
  <si>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</si>
  <si>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</si>
  <si>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</si>
  <si>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</si>
  <si>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</si>
  <si>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</si>
  <si>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</si>
  <si>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</si>
  <si>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</si>
  <si>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</si>
  <si>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</si>
  <si>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</si>
  <si>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</si>
  <si>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</si>
  <si>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</si>
  <si>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</si>
  <si>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</si>
  <si>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</si>
  <si>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</si>
  <si>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</si>
  <si>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</si>
  <si>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</si>
  <si>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</si>
  <si>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</si>
  <si>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</si>
  <si>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</si>
  <si>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</si>
  <si>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</si>
  <si>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</si>
  <si>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</si>
  <si>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</si>
  <si>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</si>
  <si>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</si>
  <si>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</si>
  <si>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</si>
  <si>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</si>
  <si>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</si>
  <si>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</si>
  <si>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</si>
  <si>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</si>
  <si>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</si>
  <si>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</si>
  <si>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</si>
  <si>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</si>
  <si>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</si>
  <si>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</si>
  <si>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</si>
  <si>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</si>
  <si>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</si>
  <si>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</si>
  <si>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</si>
  <si>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</si>
  <si>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</si>
  <si>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</si>
  <si>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</si>
  <si>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</si>
  <si>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</si>
  <si>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</si>
  <si>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</si>
  <si>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</si>
  <si>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</si>
  <si>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</si>
  <si>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</si>
  <si>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</si>
  <si>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</si>
  <si>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</si>
  <si>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</si>
  <si>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</si>
  <si>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</si>
  <si>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</si>
  <si>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</si>
  <si>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</si>
  <si>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</si>
  <si>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</si>
  <si>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</si>
  <si>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</si>
  <si>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</si>
  <si>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</si>
  <si>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</si>
  <si>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</si>
  <si>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</si>
  <si>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</si>
  <si>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</si>
  <si>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</si>
  <si>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</si>
  <si>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</si>
  <si>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</si>
  <si>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</si>
  <si>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</si>
  <si>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</si>
  <si>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</si>
  <si>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</si>
  <si>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</si>
  <si>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</si>
  <si>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</si>
  <si>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</si>
  <si>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</si>
  <si>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</si>
  <si>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</si>
  <si>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</si>
  <si>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</si>
  <si>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</si>
  <si>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</si>
  <si>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</si>
  <si>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</si>
  <si>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</si>
  <si>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</si>
  <si>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</si>
  <si>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</si>
  <si>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</si>
  <si>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</si>
  <si>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</si>
  <si>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</si>
  <si>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</si>
  <si>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</si>
  <si>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</si>
  <si>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</si>
  <si>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</si>
  <si>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</si>
  <si>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</si>
  <si>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</si>
  <si>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</si>
  <si>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</si>
  <si>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</si>
  <si>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</si>
  <si>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</si>
  <si>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</si>
  <si>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</si>
  <si>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</si>
  <si>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</si>
  <si>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</si>
  <si>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</si>
  <si>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</si>
  <si>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</si>
  <si>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</si>
  <si>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</si>
  <si>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</si>
  <si>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</si>
  <si>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</si>
  <si>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</si>
  <si>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</si>
  <si>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</si>
  <si>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</si>
  <si>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</si>
  <si>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</si>
  <si>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</si>
  <si>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</si>
  <si>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</si>
  <si>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</si>
  <si>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</si>
  <si>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</si>
  <si>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</si>
  <si>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</si>
  <si>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</si>
  <si>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</si>
  <si>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</si>
  <si>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</si>
  <si>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</si>
  <si>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</si>
  <si>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</si>
  <si>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</si>
  <si>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</si>
  <si>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</si>
  <si>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</si>
  <si>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</si>
  <si>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</si>
  <si>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</si>
  <si>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</si>
  <si>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</si>
  <si>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</si>
  <si>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</si>
  <si>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</si>
  <si>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</si>
  <si>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</si>
  <si>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</si>
  <si>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</si>
  <si>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</si>
  <si>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</si>
  <si>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</si>
  <si>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</si>
  <si>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</si>
  <si>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</si>
  <si>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</si>
  <si>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</si>
  <si>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</si>
  <si>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</si>
  <si>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</si>
  <si>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</si>
  <si>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</si>
  <si>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</si>
  <si>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</si>
  <si>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</si>
  <si>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</si>
  <si>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</si>
  <si>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</si>
  <si>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</si>
  <si>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</si>
  <si>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</si>
  <si>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</si>
  <si>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</si>
  <si>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</si>
  <si>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</si>
  <si>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</si>
  <si>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</si>
  <si>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</si>
  <si>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</si>
  <si>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</si>
  <si>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</si>
  <si>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</si>
  <si>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</si>
  <si>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</si>
  <si>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</si>
  <si>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</si>
  <si>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</si>
  <si>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</si>
  <si>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</si>
  <si>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</si>
  <si>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</si>
  <si>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</si>
  <si>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</si>
  <si>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</si>
  <si>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</si>
  <si>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</si>
  <si>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</si>
  <si>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</si>
  <si>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</si>
  <si>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</si>
  <si>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</si>
  <si>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</si>
  <si>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</si>
  <si>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</si>
  <si>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</si>
  <si>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</si>
  <si>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</si>
  <si>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</si>
  <si>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</si>
  <si>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</si>
  <si>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</si>
  <si>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</si>
  <si>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</si>
  <si>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</si>
  <si>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</si>
  <si>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</si>
  <si>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</si>
  <si>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</si>
  <si>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</si>
  <si>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</si>
  <si>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</si>
  <si>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</si>
  <si>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</si>
  <si>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</si>
  <si>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</si>
  <si>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</si>
  <si>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</si>
  <si>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</si>
  <si>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</si>
  <si>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</si>
  <si>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</si>
  <si>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</si>
  <si>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</si>
  <si>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</si>
  <si>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</si>
  <si>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</si>
  <si>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</si>
  <si>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</si>
  <si>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</si>
  <si>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</si>
  <si>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</si>
  <si>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</si>
  <si>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</si>
  <si>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</si>
  <si>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</si>
  <si>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</si>
  <si>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</si>
  <si>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</si>
  <si>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</si>
  <si>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</si>
  <si>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</si>
  <si>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</si>
  <si>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</si>
  <si>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</si>
  <si>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</si>
  <si>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</si>
  <si>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</si>
  <si>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</si>
  <si>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</si>
  <si>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</si>
  <si>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</si>
  <si>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</si>
  <si>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</si>
  <si>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</si>
  <si>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</si>
  <si>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</si>
  <si>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</si>
  <si>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</si>
  <si>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</si>
  <si>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</si>
  <si>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</si>
  <si>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</si>
  <si>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</si>
  <si>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</si>
  <si>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</si>
  <si>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</si>
  <si>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</si>
  <si>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</si>
  <si>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</si>
  <si>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</si>
  <si>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</si>
  <si>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</si>
  <si>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</si>
  <si>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</si>
  <si>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</si>
  <si>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</si>
  <si>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</si>
  <si>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</si>
  <si>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</si>
  <si>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</si>
  <si>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</si>
  <si>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</si>
  <si>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</si>
  <si>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</si>
  <si>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</si>
  <si>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</si>
  <si>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</si>
  <si>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</si>
  <si>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</si>
  <si>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</si>
  <si>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</si>
  <si>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</si>
  <si>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</si>
  <si>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</si>
  <si>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</si>
  <si>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</si>
  <si>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</si>
  <si>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</si>
  <si>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</si>
  <si>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</si>
  <si>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</si>
  <si>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</si>
  <si>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</si>
  <si>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</si>
  <si>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</si>
  <si>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</si>
  <si>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</si>
  <si>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</si>
  <si>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</si>
  <si>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</si>
  <si>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</si>
  <si>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</si>
  <si>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</si>
  <si>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</si>
  <si>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</si>
  <si>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</si>
  <si>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</si>
  <si>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</si>
  <si>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</si>
  <si>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</si>
  <si>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</si>
  <si>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</si>
  <si>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</si>
  <si>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</si>
  <si>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</si>
  <si>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</si>
  <si>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</si>
  <si>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</si>
  <si>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</si>
  <si>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</si>
  <si>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</si>
  <si>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</si>
  <si>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</si>
  <si>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</si>
  <si>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</si>
  <si>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</si>
  <si>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</si>
  <si>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</si>
  <si>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</si>
  <si>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</si>
  <si>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</si>
  <si>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</si>
  <si>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</si>
  <si>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</si>
  <si>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</si>
  <si>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</si>
  <si>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</si>
  <si>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</si>
  <si>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</si>
  <si>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</si>
  <si>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</si>
  <si>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</si>
  <si>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</si>
  <si>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</si>
  <si>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</si>
  <si>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</si>
  <si>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</si>
  <si>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</si>
  <si>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</si>
  <si>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</si>
  <si>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</si>
  <si>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</si>
  <si>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</si>
  <si>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</si>
  <si>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</si>
  <si>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</si>
  <si>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</si>
  <si>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</si>
  <si>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</si>
  <si>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</si>
  <si>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</si>
  <si>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</si>
  <si>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</si>
  <si>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</si>
  <si>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</si>
  <si>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</si>
  <si>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</si>
  <si>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</si>
  <si>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</si>
  <si>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</si>
  <si>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</si>
  <si>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</si>
  <si>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</si>
  <si>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</si>
  <si>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</si>
  <si>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</si>
  <si>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</si>
  <si>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</si>
  <si>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</si>
  <si>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</si>
  <si>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</si>
  <si>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</si>
  <si>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</si>
  <si>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</si>
  <si>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</si>
  <si>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</si>
  <si>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</si>
  <si>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</si>
  <si>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</si>
  <si>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</si>
  <si>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</si>
  <si>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</si>
  <si>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</si>
  <si>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</si>
  <si>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</si>
  <si>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</si>
  <si>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</si>
  <si>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</si>
  <si>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</si>
  <si>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</si>
  <si>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</si>
  <si>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</si>
  <si>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</si>
  <si>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</si>
  <si>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</si>
  <si>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</si>
  <si>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</si>
  <si>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</si>
  <si>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</si>
  <si>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</si>
  <si>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</si>
  <si>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</si>
  <si>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</si>
  <si>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</si>
  <si>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</si>
  <si>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</si>
  <si>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</si>
  <si>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</si>
  <si>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</si>
  <si>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</si>
  <si>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</si>
  <si>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</si>
  <si>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</si>
  <si>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</si>
  <si>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</si>
  <si>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</si>
  <si>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</si>
  <si>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</si>
  <si>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</si>
  <si>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</si>
  <si>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</si>
  <si>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</si>
  <si>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</si>
  <si>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</si>
  <si>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</si>
  <si>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</si>
  <si>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</si>
  <si>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</si>
  <si>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</si>
  <si>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</si>
  <si>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</si>
  <si>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</si>
  <si>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</si>
  <si>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</si>
  <si>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</si>
  <si>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</si>
  <si>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</si>
  <si>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</si>
  <si>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</si>
  <si>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</si>
  <si>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</si>
  <si>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</si>
  <si>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</si>
  <si>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</si>
  <si>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</si>
  <si>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</si>
  <si>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</si>
  <si>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</si>
  <si>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</si>
  <si>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</si>
  <si>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</si>
  <si>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</si>
  <si>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</si>
  <si>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</si>
  <si>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</si>
  <si>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</si>
  <si>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</si>
  <si>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</si>
  <si>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</si>
  <si>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</si>
  <si>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</si>
  <si>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</si>
  <si>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</si>
  <si>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</si>
  <si>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</si>
  <si>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</si>
  <si>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</si>
  <si>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</si>
  <si>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</si>
  <si>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</si>
  <si>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</si>
  <si>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</si>
  <si>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</si>
  <si>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</si>
  <si>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</si>
  <si>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</si>
  <si>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</si>
  <si>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</si>
  <si>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</si>
  <si>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</si>
  <si>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</si>
  <si>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</si>
  <si>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</si>
  <si>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</si>
  <si>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</si>
  <si>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</si>
  <si>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</si>
  <si>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</si>
  <si>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</si>
  <si>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</si>
  <si>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</si>
  <si>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</si>
  <si>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</si>
  <si>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</si>
  <si>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</si>
  <si>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</si>
  <si>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</si>
  <si>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</si>
  <si>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</si>
  <si>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</si>
  <si>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</si>
  <si>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</si>
  <si>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</si>
  <si>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</si>
  <si>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</si>
  <si>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</si>
  <si>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</si>
  <si>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</si>
  <si>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</si>
  <si>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</si>
  <si>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</si>
  <si>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</si>
  <si>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</si>
  <si>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</si>
  <si>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</si>
  <si>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</si>
  <si>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</si>
  <si>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</si>
  <si>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</si>
  <si>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</si>
  <si>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</si>
  <si>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</si>
  <si>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</si>
  <si>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</si>
  <si>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</si>
  <si>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</si>
  <si>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</si>
  <si>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</si>
  <si>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</si>
  <si>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</si>
  <si>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</si>
  <si>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</si>
  <si>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</si>
  <si>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</si>
  <si>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</si>
  <si>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</si>
  <si>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</si>
  <si>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</si>
  <si>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</si>
  <si>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</si>
  <si>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</si>
  <si>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</si>
  <si>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</si>
  <si>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</si>
  <si>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</si>
  <si>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</si>
  <si>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</si>
  <si>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</si>
  <si>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</si>
  <si>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</si>
  <si>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</si>
  <si>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</si>
  <si>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</si>
  <si>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</si>
  <si>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</si>
  <si>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</si>
  <si>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</si>
  <si>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</si>
  <si>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</si>
  <si>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</si>
  <si>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</si>
  <si>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</si>
  <si>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</si>
  <si>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</si>
  <si>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</si>
  <si>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</si>
  <si>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</si>
  <si>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</si>
  <si>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</si>
  <si>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</si>
  <si>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</si>
  <si>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</si>
  <si>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</si>
  <si>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</si>
  <si>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</si>
  <si>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</si>
  <si>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</si>
  <si>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</si>
  <si>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</si>
  <si>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</si>
  <si>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</si>
  <si>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</si>
  <si>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</si>
  <si>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</si>
  <si>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</si>
  <si>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</si>
  <si>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</si>
  <si>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</si>
  <si>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</si>
  <si>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</si>
  <si>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</si>
  <si>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</si>
  <si>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</si>
  <si>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</si>
  <si>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</si>
  <si>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</si>
  <si>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</si>
  <si>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</si>
  <si>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</si>
  <si>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</si>
  <si>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</si>
  <si>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</si>
  <si>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</si>
  <si>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</si>
  <si>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</si>
  <si>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</si>
  <si>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</si>
  <si>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</si>
  <si>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</si>
  <si>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</si>
  <si>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</si>
  <si>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</si>
  <si>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</si>
  <si>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</si>
  <si>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</si>
  <si>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</si>
  <si>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</si>
  <si>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</si>
  <si>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</si>
  <si>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</si>
  <si>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</si>
  <si>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</si>
  <si>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</si>
  <si>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</si>
  <si>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</si>
  <si>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</si>
  <si>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</si>
  <si>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</si>
  <si>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</si>
  <si>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</si>
  <si>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</si>
  <si>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</si>
  <si>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</si>
  <si>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</si>
  <si>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</si>
  <si>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</si>
  <si>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</si>
  <si>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</si>
  <si>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</si>
  <si>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</si>
  <si>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</si>
  <si>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</si>
  <si>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</si>
  <si>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</si>
  <si>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</si>
  <si>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</si>
  <si>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</si>
  <si>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</si>
  <si>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</si>
  <si>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</si>
  <si>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</si>
  <si>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</si>
  <si>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</si>
  <si>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</si>
  <si>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</si>
  <si>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</si>
  <si>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</si>
  <si>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</si>
  <si>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</si>
  <si>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</si>
  <si>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</si>
  <si>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</si>
  <si>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</si>
  <si>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</si>
  <si>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</si>
  <si>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</si>
  <si>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</si>
  <si>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</si>
  <si>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</si>
  <si>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</si>
  <si>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</si>
  <si>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</si>
  <si>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</si>
  <si>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</si>
  <si>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</si>
  <si>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</si>
  <si>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</si>
  <si>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</si>
  <si>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</si>
  <si>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</si>
  <si>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</si>
  <si>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</si>
  <si>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</si>
  <si>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</si>
  <si>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</si>
  <si>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</si>
  <si>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</si>
  <si>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</si>
  <si>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</si>
  <si>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</si>
  <si>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</si>
  <si>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</si>
  <si>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</si>
  <si>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</si>
  <si>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</si>
  <si>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</si>
  <si>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</si>
  <si>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</si>
  <si>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</si>
  <si>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</si>
  <si>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</si>
  <si>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</si>
  <si>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</si>
  <si>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</si>
  <si>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</si>
  <si>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</si>
  <si>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</si>
  <si>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</si>
  <si>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</si>
  <si>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</si>
  <si>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</si>
  <si>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</si>
  <si>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</si>
  <si>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</si>
  <si>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</si>
  <si>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</si>
  <si>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</si>
  <si>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</si>
  <si>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</si>
  <si>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</si>
  <si>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</si>
  <si>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</si>
  <si>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</si>
  <si>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</si>
  <si>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</si>
  <si>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</si>
  <si>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</si>
  <si>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</si>
  <si>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</si>
  <si>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</si>
  <si>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</si>
  <si>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</si>
  <si>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</si>
  <si>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</si>
  <si>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</si>
  <si>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</si>
  <si>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</si>
  <si>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</si>
  <si>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</si>
  <si>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</si>
  <si>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</si>
  <si>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</si>
  <si>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</si>
  <si>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</si>
  <si>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</si>
  <si>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</si>
  <si>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</si>
  <si>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</si>
  <si>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</si>
  <si>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</si>
  <si>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</si>
  <si>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</si>
  <si>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</si>
  <si>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</si>
  <si>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</si>
  <si>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</si>
  <si>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</si>
  <si>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</si>
  <si>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</si>
  <si>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</si>
  <si>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</si>
  <si>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</si>
  <si>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</si>
  <si>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</si>
  <si>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</si>
  <si>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</si>
  <si>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</si>
  <si>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</si>
  <si>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</si>
  <si>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</si>
  <si>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</si>
  <si>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</si>
  <si>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</si>
  <si>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</si>
  <si>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</si>
  <si>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</si>
  <si>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</si>
  <si>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</si>
  <si>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</si>
  <si>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</si>
  <si>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</si>
  <si>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</si>
  <si>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</si>
  <si>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</si>
  <si>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</si>
  <si>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</si>
  <si>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</si>
  <si>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</si>
  <si>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</si>
  <si>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</si>
  <si>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</si>
  <si>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</si>
  <si>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</si>
  <si>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</si>
  <si>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</si>
  <si>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</si>
  <si>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</si>
  <si>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</si>
  <si>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</si>
  <si>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</si>
  <si>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</si>
  <si>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</si>
  <si>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</si>
  <si>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</si>
  <si>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</si>
  <si>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</si>
  <si>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</si>
  <si>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</si>
  <si>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</si>
  <si>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</si>
  <si>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</si>
  <si>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</si>
  <si>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</si>
  <si>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</si>
  <si>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</si>
  <si>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</si>
  <si>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</si>
  <si>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</si>
  <si>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</si>
  <si>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</si>
  <si>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</si>
  <si>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</si>
  <si>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</si>
  <si>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</si>
  <si>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</si>
  <si>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</si>
  <si>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</si>
  <si>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</si>
  <si>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</si>
  <si>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</si>
  <si>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</si>
  <si>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</si>
  <si>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</si>
  <si>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</si>
  <si>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</si>
  <si>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</si>
  <si>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</si>
  <si>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</si>
  <si>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</si>
  <si>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</si>
  <si>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</si>
  <si>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</si>
  <si>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</si>
  <si>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</si>
  <si>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</si>
  <si>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</si>
  <si>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</si>
  <si>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</si>
  <si>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</si>
  <si>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</si>
  <si>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</si>
  <si>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</si>
  <si>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</si>
  <si>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</si>
  <si>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</si>
  <si>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</si>
  <si>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</si>
  <si>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</si>
  <si>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</si>
  <si>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</si>
  <si>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</si>
  <si>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</si>
  <si>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</si>
  <si>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</si>
  <si>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</si>
  <si>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</si>
  <si>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</si>
  <si>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</si>
  <si>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</si>
  <si>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</si>
  <si>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</si>
  <si>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</si>
  <si>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</si>
  <si>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</si>
  <si>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</si>
  <si>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</si>
  <si>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</si>
  <si>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</si>
  <si>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</si>
  <si>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</si>
  <si>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</si>
  <si>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</si>
  <si>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</si>
  <si>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</si>
  <si>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</si>
  <si>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</si>
  <si>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</si>
  <si>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</si>
  <si>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</si>
  <si>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</si>
  <si>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</si>
  <si>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</si>
  <si>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</si>
  <si>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</si>
  <si>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</si>
  <si>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</si>
  <si>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</si>
  <si>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</si>
  <si>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</si>
  <si>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</si>
  <si>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</si>
  <si>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</si>
  <si>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</si>
  <si>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</si>
  <si>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</si>
  <si>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</si>
  <si>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</si>
  <si>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</si>
  <si>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</si>
  <si>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</si>
  <si>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</si>
  <si>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</si>
  <si>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</si>
  <si>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</si>
  <si>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</si>
  <si>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</si>
  <si>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</si>
  <si>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</si>
  <si>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</si>
  <si>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</si>
  <si>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</si>
  <si>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</si>
  <si>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</si>
  <si>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</si>
  <si>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</si>
  <si>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</si>
  <si>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</si>
  <si>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</si>
  <si>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</si>
  <si>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</si>
  <si>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</si>
  <si>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</si>
  <si>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</si>
  <si>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</si>
  <si>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</si>
  <si>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</si>
  <si>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</si>
  <si>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</si>
  <si>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</si>
  <si>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</si>
  <si>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</si>
  <si>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</si>
  <si>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</si>
  <si>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</si>
  <si>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</si>
  <si>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</si>
  <si>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</si>
  <si>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</si>
  <si>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</si>
  <si>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</si>
  <si>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</si>
  <si>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</si>
  <si>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</si>
  <si>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</si>
  <si>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</si>
  <si>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</si>
  <si>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</si>
  <si>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</si>
  <si>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</si>
  <si>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</si>
  <si>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</si>
  <si>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</si>
  <si>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</si>
  <si>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</si>
  <si>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</si>
  <si>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</si>
  <si>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</si>
  <si>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</si>
  <si>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</si>
  <si>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</si>
  <si>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</si>
  <si>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</si>
  <si>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</si>
  <si>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</si>
  <si>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</si>
  <si>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</si>
  <si>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</si>
  <si>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</si>
  <si>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</si>
  <si>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</si>
  <si>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</si>
  <si>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</si>
  <si>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</si>
  <si>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</si>
  <si>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</si>
  <si>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</si>
  <si>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</si>
  <si>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</si>
  <si>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</si>
  <si>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</si>
  <si>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</si>
  <si>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</si>
  <si>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</si>
  <si>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</si>
  <si>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</si>
  <si>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</si>
  <si>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</si>
  <si>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</si>
  <si>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</si>
  <si>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</si>
  <si>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</si>
  <si>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</si>
  <si>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</si>
  <si>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</si>
  <si>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</si>
  <si>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</si>
  <si>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</si>
  <si>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</si>
  <si>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</si>
  <si>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</si>
  <si>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</si>
  <si>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</si>
  <si>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</si>
  <si>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</si>
  <si>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</si>
  <si>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</si>
  <si>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</si>
  <si>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</si>
  <si>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</si>
  <si>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</si>
  <si>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</si>
  <si>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</si>
  <si>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</si>
  <si>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</si>
  <si>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</si>
  <si>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</si>
  <si>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</si>
  <si>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</si>
  <si>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</si>
  <si>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</si>
  <si>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</si>
  <si>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</si>
  <si>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</si>
  <si>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</si>
  <si>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</si>
  <si>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</si>
  <si>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</si>
  <si>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</si>
  <si>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</si>
  <si>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</si>
  <si>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</si>
  <si>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</si>
  <si>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</si>
  <si>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</si>
  <si>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</si>
  <si>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</si>
  <si>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</si>
  <si>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</si>
  <si>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</si>
  <si>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</si>
  <si>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</si>
  <si>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</si>
  <si>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</si>
  <si>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</si>
  <si>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</si>
  <si>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</si>
  <si>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</si>
  <si>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</si>
  <si>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</si>
  <si>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</si>
  <si>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</si>
  <si>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</si>
  <si>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</si>
  <si>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</si>
  <si>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</si>
  <si>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</si>
  <si>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</si>
  <si>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</si>
  <si>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</si>
  <si>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</si>
  <si>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</si>
  <si>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</si>
  <si>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</si>
  <si>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</si>
  <si>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</si>
  <si>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</si>
  <si>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</si>
  <si>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</si>
  <si>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</si>
  <si>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</si>
  <si>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</si>
  <si>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</si>
  <si>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</si>
  <si>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</si>
  <si>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</si>
  <si>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</si>
  <si>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</si>
  <si>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</si>
  <si>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</si>
  <si>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</si>
  <si>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</si>
  <si>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</si>
  <si>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</si>
  <si>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</si>
  <si>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</si>
  <si>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</si>
  <si>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</si>
  <si>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</si>
  <si>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</si>
  <si>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</si>
  <si>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</si>
  <si>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</si>
  <si>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</si>
  <si>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</si>
  <si>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</si>
  <si>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</si>
  <si>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</si>
  <si>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</si>
  <si>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</si>
  <si>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</si>
  <si>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</si>
  <si>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</si>
  <si>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</si>
  <si>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</si>
  <si>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</si>
  <si>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</si>
  <si>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</si>
  <si>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</si>
  <si>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</si>
  <si>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</si>
  <si>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</si>
  <si>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</si>
  <si>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</si>
  <si>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</si>
  <si>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</si>
  <si>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</si>
  <si>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</si>
  <si>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</si>
  <si>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</si>
  <si>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</si>
  <si>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</si>
  <si>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</si>
  <si>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</si>
  <si>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</si>
  <si>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</si>
  <si>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</si>
  <si>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</si>
  <si>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</si>
  <si>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</si>
  <si>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</si>
  <si>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</si>
  <si>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</si>
  <si>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</si>
  <si>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</si>
  <si>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</si>
  <si>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</si>
  <si>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</si>
  <si>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</si>
  <si>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</si>
  <si>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</si>
  <si>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</si>
  <si>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</si>
  <si>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</si>
  <si>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</si>
  <si>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</si>
  <si>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</si>
  <si>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</si>
  <si>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</si>
  <si>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</si>
  <si>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</si>
  <si>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</si>
  <si>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</si>
  <si>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</si>
  <si>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</si>
  <si>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</si>
  <si>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</si>
  <si>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</si>
  <si>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</si>
  <si>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</si>
  <si>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</si>
  <si>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</si>
  <si>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</si>
  <si>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</si>
  <si>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</si>
  <si>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</si>
  <si>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</si>
  <si>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</si>
  <si>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</si>
  <si>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</si>
  <si>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</si>
  <si>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</si>
  <si>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</si>
  <si>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</si>
  <si>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</si>
  <si>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</si>
  <si>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</si>
  <si>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</si>
  <si>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</si>
  <si>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</si>
  <si>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</si>
  <si>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</si>
  <si>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</si>
  <si>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</si>
  <si>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</si>
  <si>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</si>
  <si>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</si>
  <si>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</si>
  <si>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</si>
  <si>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</si>
  <si>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</si>
  <si>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</si>
  <si>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</si>
  <si>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</si>
  <si>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</si>
  <si>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</si>
  <si>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</si>
  <si>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</si>
  <si>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</si>
  <si>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</si>
  <si>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</si>
  <si>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</si>
  <si>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</si>
  <si>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</si>
  <si>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</si>
  <si>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</si>
  <si>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</si>
  <si>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</si>
  <si>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</si>
  <si>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</si>
  <si>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</si>
  <si>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</si>
  <si>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</si>
  <si>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</si>
  <si>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</si>
  <si>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</si>
  <si>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</si>
  <si>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</si>
  <si>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</si>
  <si>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</si>
  <si>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</si>
  <si>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</si>
  <si>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</si>
  <si>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</si>
  <si>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</si>
  <si>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</si>
  <si>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</si>
  <si>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</si>
  <si>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</si>
  <si>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</si>
  <si>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</si>
  <si>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</si>
  <si>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</si>
  <si>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</si>
  <si>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</si>
  <si>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</si>
  <si>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</si>
  <si>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</si>
  <si>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</si>
  <si>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</si>
  <si>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</si>
  <si>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</si>
  <si>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</si>
  <si>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</si>
  <si>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</si>
  <si>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</si>
  <si>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</si>
  <si>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</si>
  <si>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</si>
  <si>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</si>
  <si>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</si>
  <si>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</si>
  <si>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</si>
  <si>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</si>
  <si>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</si>
  <si>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</si>
  <si>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</si>
  <si>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</si>
  <si>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</si>
  <si>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</si>
  <si>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</si>
  <si>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</si>
  <si>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</si>
  <si>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</si>
  <si>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</si>
  <si>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</si>
  <si>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</si>
  <si>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</si>
  <si>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</si>
  <si>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</si>
  <si>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</si>
  <si>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</si>
  <si>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</si>
  <si>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</si>
  <si>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</si>
  <si>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</si>
  <si>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</si>
  <si>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</si>
  <si>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</si>
  <si>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</si>
  <si>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</si>
  <si>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</si>
  <si>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</si>
  <si>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</si>
  <si>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</si>
  <si>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</si>
  <si>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</si>
  <si>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</si>
  <si>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</si>
  <si>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</si>
  <si>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</si>
  <si>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</si>
  <si>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</si>
  <si>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</si>
  <si>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</si>
  <si>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</si>
  <si>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</si>
  <si>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</si>
  <si>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</si>
  <si>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</si>
  <si>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</si>
  <si>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</si>
  <si>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</si>
  <si>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</si>
  <si>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</si>
  <si>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</si>
  <si>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</si>
  <si>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</si>
  <si>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</si>
  <si>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</si>
  <si>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</si>
  <si>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</si>
  <si>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</si>
  <si>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</si>
  <si>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</si>
  <si>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</si>
  <si>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</si>
  <si>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</si>
  <si>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</si>
  <si>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</si>
  <si>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</si>
  <si>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</si>
  <si>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</si>
  <si>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</si>
  <si>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</si>
  <si>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</si>
  <si>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</si>
  <si>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</si>
  <si>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</si>
  <si>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</si>
  <si>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</si>
  <si>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</si>
  <si>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</si>
  <si>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</si>
  <si>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</si>
  <si>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</si>
  <si>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</si>
  <si>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</si>
  <si>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</si>
  <si>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</si>
  <si>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</si>
  <si>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</si>
  <si>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</si>
  <si>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</si>
  <si>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</si>
  <si>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</si>
  <si>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</si>
  <si>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</si>
  <si>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</si>
  <si>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</si>
  <si>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</si>
  <si>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</si>
  <si>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</si>
  <si>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</si>
  <si>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</si>
  <si>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</si>
  <si>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</si>
  <si>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</si>
  <si>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</si>
  <si>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</si>
  <si>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</si>
  <si>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</si>
  <si>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</si>
  <si>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</si>
  <si>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</si>
  <si>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</si>
  <si>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</si>
  <si>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</si>
  <si>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</si>
  <si>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</si>
  <si>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</si>
  <si>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</si>
  <si>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</si>
  <si>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</si>
  <si>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</si>
  <si>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</si>
  <si>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</si>
  <si>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</si>
  <si>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</si>
  <si>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</si>
  <si>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</si>
  <si>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</si>
  <si>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</si>
  <si>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</si>
  <si>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</si>
  <si>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</si>
  <si>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</si>
  <si>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</si>
  <si>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</si>
  <si>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</si>
  <si>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</si>
  <si>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</si>
  <si>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</si>
  <si>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</si>
  <si>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</si>
  <si>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</si>
  <si>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</si>
  <si>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</si>
  <si>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</si>
  <si>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</si>
  <si>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</si>
  <si>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</si>
  <si>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</si>
  <si>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</si>
  <si>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</si>
  <si>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</si>
  <si>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</si>
  <si>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</si>
  <si>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</si>
  <si>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</si>
  <si>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</si>
  <si>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</si>
  <si>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</si>
  <si>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</si>
  <si>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</si>
  <si>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</si>
  <si>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</si>
  <si>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</si>
  <si>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</si>
  <si>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</si>
  <si>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</si>
  <si>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</si>
  <si>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</si>
  <si>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</si>
  <si>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</si>
  <si>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</si>
  <si>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</si>
  <si>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</si>
  <si>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</si>
  <si>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</si>
  <si>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</si>
  <si>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</si>
  <si>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</si>
  <si>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</si>
  <si>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</si>
  <si>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</si>
  <si>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</si>
  <si>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</si>
  <si>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</si>
  <si>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</si>
  <si>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</si>
  <si>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</si>
  <si>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</si>
  <si>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</si>
  <si>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</si>
  <si>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</si>
  <si>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</si>
  <si>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</si>
  <si>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</si>
  <si>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</si>
  <si>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</si>
  <si>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</si>
  <si>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</si>
  <si>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</si>
  <si>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</si>
  <si>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</si>
  <si>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</si>
  <si>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</si>
  <si>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</si>
  <si>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</si>
  <si>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</si>
  <si>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</si>
  <si>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</si>
  <si>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</si>
  <si>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</si>
  <si>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</si>
  <si>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</si>
  <si>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</si>
  <si>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</si>
  <si>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</si>
  <si>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</si>
  <si>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</si>
  <si>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</si>
  <si>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</si>
  <si>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</si>
  <si>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</si>
  <si>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</si>
  <si>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</si>
  <si>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</si>
  <si>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</si>
  <si>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</si>
  <si>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</si>
  <si>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</si>
  <si>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</si>
  <si>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</si>
  <si>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</si>
  <si>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</si>
  <si>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</si>
  <si>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</si>
  <si>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</si>
  <si>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</si>
  <si>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</si>
  <si>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</si>
  <si>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</si>
  <si>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</si>
  <si>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</si>
  <si>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</si>
  <si>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</si>
  <si>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</si>
  <si>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</si>
  <si>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</si>
  <si>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</si>
  <si>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</si>
  <si>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</si>
  <si>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</si>
  <si>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</si>
  <si>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</si>
  <si>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</si>
  <si>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</si>
  <si>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</si>
  <si>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</si>
  <si>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</si>
  <si>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</si>
  <si>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</si>
  <si>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</si>
  <si>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</si>
  <si>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</si>
  <si>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</si>
  <si>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</si>
  <si>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</si>
  <si>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</si>
  <si>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</si>
  <si>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</si>
  <si>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</si>
  <si>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</si>
  <si>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</si>
  <si>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</si>
  <si>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</si>
  <si>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</si>
  <si>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</si>
  <si>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</si>
  <si>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</si>
  <si>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</si>
  <si>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</si>
  <si>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</si>
  <si>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</si>
  <si>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</si>
  <si>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</si>
  <si>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</si>
  <si>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</si>
  <si>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</si>
  <si>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</si>
  <si>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</si>
  <si>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</si>
  <si>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</si>
  <si>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</si>
  <si>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</si>
  <si>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</si>
  <si>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</si>
  <si>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</si>
  <si>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</si>
  <si>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</si>
  <si>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</si>
  <si>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</si>
  <si>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</si>
  <si>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</si>
  <si>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</si>
  <si>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</si>
  <si>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</si>
  <si>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</si>
  <si>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</si>
  <si>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</si>
  <si>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</si>
  <si>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</si>
  <si>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</si>
  <si>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</si>
  <si>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</si>
  <si>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</si>
  <si>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</si>
  <si>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</si>
  <si>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</si>
  <si>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</si>
  <si>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</si>
  <si>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</si>
  <si>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</si>
  <si>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</si>
  <si>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</si>
  <si>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</si>
  <si>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</si>
  <si>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</si>
  <si>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</si>
  <si>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</si>
  <si>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</si>
  <si>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</si>
  <si>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</si>
  <si>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</si>
  <si>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</si>
  <si>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</si>
  <si>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</si>
  <si>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</si>
  <si>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</si>
  <si>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</si>
  <si>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</si>
  <si>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</si>
  <si>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</si>
  <si>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</si>
  <si>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</si>
  <si>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</si>
  <si>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</si>
  <si>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</si>
  <si>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</si>
  <si>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</si>
  <si>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</si>
  <si>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</si>
  <si>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</si>
  <si>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</si>
  <si>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</si>
  <si>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</si>
  <si>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</si>
  <si>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</si>
  <si>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</si>
  <si>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</si>
  <si>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</si>
  <si>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</si>
  <si>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</si>
  <si>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</si>
  <si>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</si>
  <si>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</si>
  <si>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</si>
  <si>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</si>
  <si>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</si>
  <si>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</si>
  <si>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</si>
  <si>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</si>
  <si>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</si>
  <si>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</si>
  <si>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</si>
  <si>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</si>
  <si>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</si>
  <si>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</si>
  <si>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</si>
  <si>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</si>
  <si>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</si>
  <si>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</si>
  <si>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</si>
  <si>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</si>
  <si>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</si>
  <si>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</si>
  <si>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</si>
  <si>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</si>
  <si>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</si>
  <si>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</si>
  <si>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</si>
  <si>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</si>
  <si>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</si>
  <si>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</si>
  <si>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</si>
  <si>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</si>
  <si>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</si>
  <si>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</si>
  <si>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</si>
  <si>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</si>
  <si>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</si>
  <si>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</si>
  <si>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</si>
  <si>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</si>
  <si>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</si>
  <si>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</si>
  <si>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</si>
  <si>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</si>
  <si>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</si>
  <si>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</si>
  <si>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</si>
  <si>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</si>
  <si>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</si>
  <si>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</si>
  <si>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</si>
  <si>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</si>
  <si>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</si>
  <si>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</si>
  <si>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</si>
  <si>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</si>
  <si>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</si>
  <si>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</si>
  <si>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</si>
  <si>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</si>
  <si>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</si>
  <si>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</si>
  <si>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</si>
  <si>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</si>
  <si>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</si>
  <si>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</si>
  <si>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</si>
  <si>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</si>
  <si>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</si>
  <si>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</si>
  <si>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</si>
  <si>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</si>
  <si>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</si>
  <si>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</si>
  <si>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</si>
  <si>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</si>
  <si>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</si>
  <si>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</si>
  <si>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</si>
  <si>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</si>
  <si>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</si>
  <si>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</si>
  <si>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</si>
  <si>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</si>
  <si>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</si>
  <si>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</si>
  <si>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</si>
  <si>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</si>
  <si>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</si>
  <si>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</si>
  <si>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</si>
  <si>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</si>
  <si>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</si>
  <si>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</si>
  <si>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</si>
  <si>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</si>
  <si>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</si>
  <si>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</si>
  <si>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</si>
  <si>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</si>
  <si>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</si>
  <si>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</si>
  <si>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</si>
  <si>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</si>
  <si>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</si>
  <si>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</si>
  <si>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</si>
  <si>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</si>
  <si>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</si>
  <si>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</si>
  <si>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</si>
  <si>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</si>
  <si>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</si>
  <si>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</si>
  <si>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</si>
  <si>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</si>
  <si>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</si>
  <si>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</si>
  <si>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</si>
  <si>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</si>
  <si>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</si>
  <si>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</si>
  <si>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</si>
  <si>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</si>
  <si>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</si>
  <si>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</si>
  <si>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</si>
  <si>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</si>
  <si>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</si>
  <si>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</si>
  <si>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</si>
  <si>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</si>
  <si>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</si>
  <si>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</si>
  <si>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</si>
  <si>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</si>
  <si>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</si>
  <si>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</si>
  <si>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</si>
  <si>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</si>
  <si>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</si>
  <si>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</si>
  <si>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</si>
  <si>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</si>
  <si>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</si>
  <si>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</si>
  <si>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</si>
  <si>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</si>
  <si>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</si>
  <si>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</si>
  <si>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</si>
  <si>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</si>
  <si>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</si>
  <si>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</si>
  <si>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</si>
  <si>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</si>
  <si>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</si>
  <si>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</si>
  <si>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</si>
  <si>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</si>
  <si>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</si>
  <si>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</si>
  <si>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</si>
  <si>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</si>
  <si>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</si>
  <si>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</si>
  <si>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</si>
  <si>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</si>
  <si>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</si>
  <si>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</si>
  <si>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</si>
  <si>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</si>
  <si>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</si>
  <si>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</si>
  <si>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</si>
  <si>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</si>
  <si>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</si>
  <si>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</si>
  <si>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</si>
  <si>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</si>
  <si>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</si>
  <si>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</si>
  <si>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</si>
  <si>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</si>
  <si>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</si>
  <si>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</si>
  <si>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</si>
  <si>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</si>
  <si>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</si>
  <si>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</si>
  <si>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</si>
  <si>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</si>
  <si>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</si>
  <si>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</si>
  <si>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</si>
  <si>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</si>
  <si>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</si>
  <si>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</si>
  <si>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</si>
  <si>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</si>
  <si>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</si>
  <si>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</si>
  <si>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</si>
  <si>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</si>
  <si>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</si>
  <si>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</si>
  <si>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</si>
  <si>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</si>
  <si>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</si>
  <si>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</si>
  <si>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</si>
  <si>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</si>
  <si>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</si>
  <si>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</si>
  <si>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</si>
  <si>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</si>
  <si>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</si>
  <si>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</si>
  <si>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</si>
  <si>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</si>
  <si>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</si>
  <si>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</si>
  <si>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</si>
  <si>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</si>
  <si>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</si>
  <si>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</si>
  <si>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</si>
  <si>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</si>
  <si>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</si>
  <si>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</si>
  <si>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</si>
  <si>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</si>
  <si>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</si>
  <si>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</si>
  <si>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</si>
  <si>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</si>
  <si>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</si>
  <si>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</si>
  <si>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</si>
  <si>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</si>
  <si>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</si>
  <si>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</si>
  <si>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</si>
  <si>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</si>
  <si>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</si>
  <si>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</si>
  <si>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</si>
  <si>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</si>
  <si>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</si>
  <si>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</si>
  <si>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</si>
  <si>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</si>
  <si>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</si>
  <si>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</si>
  <si>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</si>
  <si>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</si>
  <si>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</si>
  <si>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</si>
  <si>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</si>
  <si>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</si>
  <si>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</si>
  <si>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</si>
  <si>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</si>
  <si>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</si>
  <si>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</si>
  <si>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</si>
  <si>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</si>
  <si>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</si>
  <si>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</si>
  <si>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</si>
  <si>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</si>
  <si>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</si>
  <si>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</si>
  <si>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</si>
  <si>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</si>
  <si>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</si>
  <si>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</si>
  <si>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</si>
  <si>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</si>
  <si>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</si>
  <si>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</si>
  <si>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</si>
  <si>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</si>
  <si>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</si>
  <si>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</si>
  <si>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</si>
  <si>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</si>
  <si>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</si>
  <si>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</si>
  <si>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</si>
  <si>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</si>
  <si>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</si>
  <si>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</si>
  <si>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</si>
  <si>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</si>
  <si>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</si>
  <si>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</si>
  <si>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</si>
  <si>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</si>
  <si>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</si>
  <si>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</si>
  <si>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</si>
  <si>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</si>
  <si>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</si>
  <si>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</si>
  <si>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</si>
  <si>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</si>
  <si>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</si>
  <si>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</si>
  <si>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</si>
  <si>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</si>
  <si>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</si>
  <si>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</si>
  <si>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</si>
  <si>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</si>
  <si>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</si>
  <si>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</si>
  <si>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</si>
  <si>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</si>
  <si>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</si>
  <si>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</si>
  <si>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</si>
  <si>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</si>
  <si>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</si>
  <si>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</si>
  <si>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</si>
  <si>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</si>
  <si>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</si>
  <si>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</si>
  <si>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</si>
  <si>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</si>
  <si>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</si>
  <si>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</si>
  <si>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</si>
  <si>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</si>
  <si>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</si>
  <si>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</si>
  <si>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</si>
  <si>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</si>
  <si>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</si>
  <si>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</si>
  <si>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</si>
  <si>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</si>
  <si>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</si>
  <si>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</si>
  <si>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</si>
  <si>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</si>
  <si>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</si>
  <si>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</si>
  <si>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</si>
  <si>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</si>
  <si>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</si>
  <si>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</si>
  <si>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</si>
  <si>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</si>
  <si>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</si>
  <si>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</si>
  <si>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</si>
  <si>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</si>
  <si>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</si>
  <si>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</si>
  <si>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</si>
  <si>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</si>
  <si>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</si>
  <si>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</si>
  <si>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</si>
  <si>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</si>
  <si>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</si>
  <si>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</si>
  <si>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</si>
  <si>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</si>
  <si>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</si>
  <si>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</si>
  <si>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</si>
  <si>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</si>
  <si>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</si>
  <si>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</si>
  <si>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</si>
  <si>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</si>
  <si>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</si>
  <si>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</si>
  <si>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</si>
  <si>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</si>
  <si>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</si>
  <si>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</si>
  <si>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</si>
  <si>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</si>
  <si>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</si>
  <si>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</si>
  <si>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</si>
  <si>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</si>
  <si>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</si>
  <si>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</si>
  <si>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</si>
  <si>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</si>
  <si>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</si>
  <si>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</si>
  <si>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</si>
  <si>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</si>
  <si>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</si>
  <si>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</si>
  <si>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</si>
  <si>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</si>
  <si>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</si>
  <si>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</si>
  <si>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</si>
  <si>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</si>
  <si>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</si>
  <si>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</si>
  <si>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</si>
  <si>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</si>
  <si>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</si>
  <si>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</si>
  <si>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</si>
  <si>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</si>
  <si>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</si>
  <si>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</si>
  <si>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</si>
  <si>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</si>
  <si>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</si>
  <si>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</si>
  <si>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</si>
  <si>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</si>
  <si>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</si>
  <si>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</si>
  <si>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</si>
  <si>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</si>
  <si>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</si>
  <si>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</si>
  <si>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</si>
  <si>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</si>
  <si>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</si>
  <si>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</si>
  <si>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</si>
  <si>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</si>
  <si>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</si>
  <si>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</si>
  <si>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</si>
  <si>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</si>
  <si>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</si>
  <si>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</si>
  <si>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</si>
  <si>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</si>
  <si>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</si>
  <si>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</si>
  <si>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</si>
  <si>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</si>
  <si>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</si>
  <si>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</si>
  <si>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</si>
  <si>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</si>
  <si>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</si>
  <si>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</si>
  <si>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</si>
  <si>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</si>
  <si>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</si>
  <si>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</si>
  <si>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</si>
  <si>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</si>
  <si>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</si>
  <si>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</si>
  <si>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</si>
  <si>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</si>
  <si>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</si>
  <si>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</si>
  <si>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</si>
  <si>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</si>
  <si>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</si>
  <si>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</si>
  <si>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</si>
  <si>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</si>
  <si>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</si>
  <si>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</si>
  <si>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</si>
  <si>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</si>
  <si>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</si>
  <si>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</si>
  <si>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</si>
  <si>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</si>
  <si>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</si>
  <si>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</si>
  <si>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</si>
  <si>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</si>
  <si>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</si>
  <si>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</si>
  <si>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</si>
  <si>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</si>
  <si>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</si>
  <si>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</si>
  <si>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</si>
  <si>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</si>
  <si>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</si>
  <si>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</si>
  <si>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</si>
  <si>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</si>
  <si>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</si>
  <si>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</si>
  <si>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</si>
  <si>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</si>
  <si>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</si>
  <si>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</si>
  <si>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</si>
  <si>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</si>
  <si>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</si>
  <si>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</si>
  <si>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</si>
  <si>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</si>
  <si>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</si>
  <si>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</si>
  <si>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</si>
  <si>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</si>
  <si>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</si>
  <si>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</si>
  <si>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</si>
  <si>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</si>
  <si>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</si>
  <si>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</si>
  <si>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</si>
  <si>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</si>
  <si>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</si>
  <si>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</si>
  <si>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</si>
  <si>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</si>
  <si>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</si>
  <si>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</si>
  <si>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</si>
  <si>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</si>
  <si>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</si>
  <si>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</si>
  <si>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</si>
  <si>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</si>
  <si>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</si>
  <si>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</si>
  <si>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</si>
  <si>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</si>
  <si>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</si>
  <si>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</si>
  <si>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</si>
  <si>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</si>
  <si>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</si>
  <si>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</si>
  <si>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</si>
  <si>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</si>
  <si>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</si>
  <si>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</si>
  <si>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</si>
  <si>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</si>
  <si>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</si>
  <si>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</si>
  <si>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</si>
  <si>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</si>
  <si>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</si>
  <si>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</si>
  <si>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</si>
  <si>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</si>
  <si>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</si>
  <si>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</si>
  <si>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</si>
  <si>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</si>
  <si>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</si>
  <si>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</si>
  <si>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</si>
  <si>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</si>
  <si>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</si>
  <si>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</si>
  <si>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</si>
  <si>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</si>
  <si>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</si>
  <si>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</si>
  <si>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</si>
  <si>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</si>
  <si>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</si>
  <si>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</si>
  <si>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</si>
  <si>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</si>
  <si>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</si>
  <si>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</si>
  <si>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</si>
  <si>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</si>
  <si>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</si>
  <si>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</si>
  <si>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</si>
  <si>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</si>
  <si>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</si>
  <si>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</si>
  <si>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</si>
  <si>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</si>
  <si>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</si>
  <si>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</si>
  <si>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</si>
  <si>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</si>
  <si>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</si>
  <si>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</si>
  <si>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</si>
  <si>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</si>
  <si>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</si>
  <si>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</si>
  <si>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</si>
  <si>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</si>
  <si>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</si>
  <si>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</si>
  <si>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</si>
  <si>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</si>
  <si>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</si>
  <si>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</si>
  <si>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</si>
  <si>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</si>
  <si>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</si>
  <si>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</si>
  <si>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</si>
  <si>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</si>
  <si>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</si>
  <si>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</si>
  <si>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</si>
  <si>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</si>
  <si>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</si>
  <si>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</si>
  <si>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</si>
  <si>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</si>
  <si>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</si>
  <si>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</si>
  <si>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</si>
  <si>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</si>
  <si>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</si>
  <si>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</si>
  <si>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</si>
  <si>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</si>
  <si>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</si>
  <si>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</si>
  <si>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</si>
  <si>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</si>
  <si>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</si>
  <si>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</si>
  <si>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</si>
  <si>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</si>
  <si>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</si>
  <si>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</si>
  <si>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</si>
  <si>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</si>
  <si>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</si>
  <si>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</si>
  <si>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</si>
  <si>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</si>
  <si>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</si>
  <si>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</si>
  <si>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</si>
  <si>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</si>
  <si>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</si>
  <si>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</si>
  <si>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</si>
  <si>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</si>
  <si>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</si>
  <si>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</si>
  <si>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</si>
  <si>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</si>
  <si>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</si>
  <si>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</si>
  <si>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</si>
  <si>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</si>
  <si>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</si>
  <si>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</si>
  <si>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</si>
  <si>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</si>
  <si>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</si>
  <si>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</si>
  <si>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</si>
  <si>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</si>
  <si>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</si>
  <si>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</si>
  <si>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</si>
  <si>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</si>
  <si>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</si>
  <si>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</si>
  <si>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</si>
  <si>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</si>
  <si>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</si>
  <si>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</si>
  <si>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</si>
  <si>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</si>
  <si>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</si>
  <si>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</si>
  <si>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</si>
  <si>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</si>
  <si>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</si>
  <si>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</si>
  <si>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</si>
  <si>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</si>
  <si>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</si>
  <si>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</si>
  <si>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</si>
  <si>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</si>
  <si>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</si>
  <si>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</si>
  <si>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</si>
  <si>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</si>
  <si>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</si>
  <si>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</si>
  <si>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</si>
  <si>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</si>
  <si>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</si>
  <si>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</si>
  <si>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</si>
  <si>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</si>
  <si>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</si>
  <si>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</si>
  <si>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</si>
  <si>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</si>
  <si>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</si>
  <si>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</si>
  <si>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</si>
  <si>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</si>
  <si>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</si>
  <si>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</si>
  <si>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</si>
  <si>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</si>
  <si>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</si>
  <si>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</si>
  <si>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</si>
  <si>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</si>
  <si>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</si>
  <si>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</si>
  <si>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</si>
  <si>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</si>
  <si>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</si>
  <si>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</si>
  <si>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</si>
  <si>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</si>
  <si>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</si>
  <si>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</si>
  <si>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</si>
  <si>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</si>
  <si>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</si>
  <si>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</si>
  <si>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</si>
  <si>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</si>
  <si>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</si>
  <si>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</si>
  <si>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</si>
  <si>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</si>
  <si>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</si>
  <si>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</si>
  <si>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</si>
  <si>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</si>
  <si>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</si>
  <si>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</si>
  <si>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</si>
  <si>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</si>
  <si>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</si>
  <si>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</si>
  <si>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</si>
  <si>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</si>
  <si>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</si>
  <si>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</si>
  <si>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</si>
  <si>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</si>
  <si>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</si>
  <si>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</si>
  <si>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</si>
  <si>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</si>
  <si>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</si>
  <si>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</si>
  <si>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</si>
  <si>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</si>
  <si>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</si>
  <si>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</si>
  <si>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</si>
  <si>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</si>
  <si>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</si>
  <si>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</si>
  <si>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</si>
  <si>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</si>
  <si>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</si>
  <si>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</si>
  <si>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</si>
  <si>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</si>
  <si>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</si>
  <si>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</si>
  <si>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</si>
  <si>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</si>
  <si>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</si>
  <si>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</si>
  <si>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</si>
  <si>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</si>
  <si>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</si>
  <si>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</si>
  <si>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</si>
  <si>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</si>
  <si>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</si>
  <si>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</si>
  <si>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</si>
  <si>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</si>
  <si>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</si>
  <si>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</si>
  <si>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</si>
  <si>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</si>
  <si>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</si>
  <si>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</si>
  <si>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</si>
  <si>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</si>
  <si>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</si>
  <si>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</si>
  <si>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</si>
  <si>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</si>
  <si>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</si>
  <si>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</si>
  <si>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</si>
  <si>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</si>
  <si>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</si>
  <si>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</si>
  <si>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</si>
  <si>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</si>
  <si>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</si>
  <si>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</si>
  <si>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</si>
  <si>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</si>
  <si>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</si>
  <si>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</si>
  <si>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</si>
  <si>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</si>
  <si>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</si>
  <si>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</si>
  <si>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</si>
  <si>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</si>
  <si>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</si>
  <si>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</si>
  <si>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</si>
  <si>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</si>
  <si>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</si>
  <si>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</si>
  <si>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</si>
  <si>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</si>
  <si>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</si>
  <si>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</si>
  <si>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</si>
  <si>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</si>
  <si>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</si>
  <si>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</si>
  <si>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</si>
  <si>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</si>
  <si>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</si>
  <si>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</si>
  <si>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</si>
  <si>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</si>
  <si>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</si>
  <si>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</si>
  <si>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</si>
  <si>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</si>
  <si>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</si>
  <si>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</si>
  <si>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</si>
  <si>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</si>
  <si>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</si>
  <si>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</si>
  <si>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</si>
  <si>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</si>
  <si>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</si>
  <si>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</si>
  <si>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</si>
  <si>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</si>
  <si>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</si>
  <si>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</si>
  <si>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</si>
  <si>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</si>
  <si>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</si>
  <si>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</si>
  <si>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</si>
  <si>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</si>
  <si>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</si>
  <si>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</si>
  <si>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</si>
  <si>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</si>
  <si>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</si>
  <si>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</si>
  <si>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</si>
  <si>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</si>
  <si>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</si>
  <si>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</si>
  <si>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</si>
  <si>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</si>
  <si>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</si>
  <si>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</si>
  <si>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</si>
  <si>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</si>
  <si>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</si>
  <si>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</si>
  <si>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</si>
  <si>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</si>
  <si>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</si>
  <si>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</si>
  <si>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</si>
  <si>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</si>
  <si>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</si>
  <si>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</si>
  <si>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</si>
  <si>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</si>
  <si>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</si>
  <si>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</si>
  <si>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</si>
  <si>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</si>
  <si>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</si>
  <si>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</si>
  <si>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</si>
  <si>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</si>
  <si>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</si>
  <si>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</si>
  <si>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</si>
  <si>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</si>
  <si>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</si>
  <si>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</si>
  <si>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</si>
  <si>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</si>
  <si>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</si>
  <si>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</si>
  <si>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</si>
  <si>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</si>
  <si>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</si>
  <si>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</si>
  <si>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</si>
  <si>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</si>
  <si>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</si>
  <si>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</si>
  <si>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</si>
  <si>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</si>
  <si>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</si>
  <si>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</si>
  <si>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</si>
  <si>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</si>
  <si>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</si>
  <si>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</si>
  <si>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</si>
  <si>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</si>
  <si>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</si>
  <si>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</si>
  <si>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</si>
  <si>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</si>
  <si>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</si>
  <si>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</si>
  <si>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</si>
  <si>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</si>
  <si>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</si>
  <si>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</si>
  <si>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</si>
  <si>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</si>
  <si>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</si>
  <si>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</si>
  <si>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</si>
  <si>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</si>
  <si>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</si>
  <si>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</si>
  <si>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</si>
  <si>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</si>
  <si>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</si>
  <si>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</si>
  <si>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</si>
  <si>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</si>
  <si>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</si>
  <si>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</si>
  <si>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</si>
  <si>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</si>
  <si>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</si>
  <si>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</si>
  <si>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</si>
  <si>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</si>
  <si>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</si>
  <si>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</si>
  <si>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</si>
  <si>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</si>
  <si>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</si>
  <si>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</si>
  <si>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</si>
  <si>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</si>
  <si>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</si>
  <si>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</si>
  <si>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</si>
  <si>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</si>
  <si>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</si>
  <si>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</si>
  <si>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</si>
  <si>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</si>
  <si>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</si>
  <si>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</si>
  <si>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</si>
  <si>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</si>
  <si>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</si>
  <si>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</si>
  <si>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</si>
  <si>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</si>
  <si>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</si>
  <si>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</si>
  <si>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</si>
  <si>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</si>
  <si>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</si>
  <si>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</si>
  <si>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</si>
  <si>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</si>
  <si>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</si>
  <si>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</si>
  <si>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</si>
  <si>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</si>
  <si>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</si>
  <si>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</si>
  <si>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</si>
  <si>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</si>
  <si>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</si>
  <si>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</si>
  <si>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</si>
  <si>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</si>
  <si>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</si>
  <si>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</si>
  <si>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</si>
  <si>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</si>
  <si>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</si>
  <si>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</si>
  <si>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</si>
  <si>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</si>
  <si>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</si>
  <si>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</si>
  <si>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</si>
  <si>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</si>
  <si>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</si>
  <si>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</si>
  <si>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</si>
  <si>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</si>
  <si>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</si>
  <si>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</si>
  <si>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</si>
  <si>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</si>
  <si>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</si>
  <si>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</si>
  <si>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</si>
  <si>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</si>
  <si>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</si>
  <si>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</si>
  <si>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</si>
  <si>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</si>
  <si>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</si>
  <si>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</si>
  <si>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</si>
  <si>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</si>
  <si>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</si>
  <si>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</si>
  <si>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</si>
  <si>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</si>
  <si>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</si>
  <si>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</si>
  <si>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</si>
  <si>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</si>
  <si>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</si>
  <si>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</si>
  <si>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</si>
  <si>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</si>
  <si>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</si>
  <si>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</si>
  <si>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</si>
  <si>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</si>
  <si>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</si>
  <si>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</si>
  <si>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</si>
  <si>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</si>
  <si>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</si>
  <si>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</si>
  <si>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</si>
  <si>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</si>
  <si>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</si>
  <si>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</si>
  <si>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</si>
  <si>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</si>
  <si>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</si>
  <si>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</si>
  <si>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</si>
  <si>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</si>
  <si>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</si>
  <si>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</si>
  <si>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</si>
  <si>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</si>
  <si>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</si>
  <si>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</si>
  <si>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</si>
  <si>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</si>
  <si>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</si>
  <si>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</si>
  <si>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</si>
  <si>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</si>
  <si>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</si>
  <si>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</si>
  <si>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</si>
  <si>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</si>
  <si>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</si>
  <si>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</si>
  <si>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</si>
  <si>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</si>
  <si>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</si>
  <si>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</si>
  <si>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</si>
  <si>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</si>
  <si>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</si>
  <si>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</si>
  <si>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</si>
  <si>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</si>
  <si>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</si>
  <si>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</si>
  <si>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</si>
  <si>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</si>
  <si>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</si>
  <si>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</si>
  <si>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</si>
  <si>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</si>
  <si>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</si>
  <si>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</si>
  <si>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</si>
  <si>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</si>
  <si>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</si>
  <si>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</si>
  <si>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</si>
  <si>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</si>
  <si>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</si>
  <si>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</si>
  <si>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</si>
  <si>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</si>
  <si>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</si>
  <si>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</si>
  <si>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</si>
  <si>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</si>
  <si>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</si>
  <si>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</si>
  <si>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</si>
  <si>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</si>
  <si>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</si>
  <si>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</si>
  <si>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</si>
  <si>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</si>
  <si>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</si>
  <si>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</si>
  <si>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</si>
  <si>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</si>
  <si>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</si>
  <si>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</si>
  <si>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</si>
  <si>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</si>
  <si>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</si>
  <si>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</si>
  <si>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</si>
  <si>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</si>
  <si>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</si>
  <si>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</si>
  <si>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</si>
  <si>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</si>
  <si>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</si>
  <si>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</si>
  <si>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</si>
  <si>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</si>
  <si>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</si>
  <si>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</si>
  <si>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</si>
  <si>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</si>
  <si>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</si>
  <si>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</si>
  <si>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</si>
  <si>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</si>
  <si>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</si>
  <si>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</si>
  <si>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</si>
  <si>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</si>
  <si>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</si>
  <si>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</si>
  <si>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</si>
  <si>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</si>
  <si>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</si>
  <si>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</si>
  <si>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</si>
  <si>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</si>
  <si>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</si>
  <si>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</si>
  <si>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</si>
  <si>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</si>
  <si>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</si>
  <si>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</si>
  <si>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</si>
  <si>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</si>
  <si>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</si>
  <si>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</si>
  <si>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</si>
  <si>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</si>
  <si>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</si>
  <si>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</si>
  <si>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</si>
  <si>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</si>
  <si>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</si>
  <si>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</si>
  <si>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</si>
  <si>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</si>
  <si>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</si>
  <si>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</si>
  <si>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</si>
  <si>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</si>
  <si>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</si>
  <si>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</si>
  <si>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</si>
  <si>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</si>
  <si>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</si>
  <si>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</si>
  <si>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</si>
  <si>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</si>
  <si>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</si>
  <si>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</si>
  <si>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</si>
  <si>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</si>
  <si>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</si>
  <si>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</si>
  <si>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</si>
  <si>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</si>
  <si>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</si>
  <si>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</si>
  <si>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</si>
  <si>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</si>
  <si>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</si>
  <si>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</si>
  <si>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</si>
  <si>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</si>
  <si>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</si>
  <si>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</si>
  <si>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</si>
  <si>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</si>
  <si>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</si>
  <si>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</si>
  <si>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</si>
  <si>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</si>
  <si>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</si>
  <si>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</si>
  <si>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</si>
  <si>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</si>
  <si>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</si>
  <si>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</si>
  <si>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</si>
  <si>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</si>
  <si>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</si>
  <si>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</si>
  <si>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</si>
  <si>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</si>
  <si>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</si>
  <si>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</si>
  <si>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</si>
  <si>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</si>
  <si>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</si>
  <si>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</si>
  <si>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</si>
  <si>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</si>
  <si>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</si>
  <si>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</si>
  <si>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</si>
  <si>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</si>
  <si>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</si>
  <si>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</si>
  <si>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</si>
  <si>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</si>
  <si>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</si>
  <si>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</si>
  <si>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</si>
  <si>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</si>
  <si>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</si>
  <si>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</si>
  <si>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</si>
  <si>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</si>
  <si>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</si>
  <si>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</si>
  <si>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</si>
  <si>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</si>
  <si>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</si>
  <si>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</si>
  <si>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</si>
  <si>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</si>
  <si>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</si>
  <si>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</si>
  <si>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</si>
  <si>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</si>
  <si>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</si>
  <si>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</si>
  <si>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</si>
  <si>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</si>
  <si>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</si>
  <si>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</si>
  <si>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</si>
  <si>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</si>
  <si>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</si>
  <si>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</si>
  <si>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</si>
  <si>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</si>
  <si>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</si>
  <si>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</si>
  <si>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</si>
  <si>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</si>
  <si>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</si>
  <si>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</si>
  <si>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</si>
  <si>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</si>
  <si>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</si>
  <si>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</si>
  <si>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</si>
  <si>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</si>
  <si>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</si>
  <si>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</si>
  <si>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</si>
  <si>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</si>
  <si>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</si>
  <si>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</si>
  <si>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</si>
  <si>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</si>
  <si>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</si>
  <si>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</si>
  <si>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</si>
  <si>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</si>
  <si>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</si>
  <si>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</si>
  <si>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</si>
  <si>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</si>
  <si>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</si>
  <si>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</si>
  <si>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</si>
  <si>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</si>
  <si>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</si>
  <si>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</si>
  <si>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</si>
  <si>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</si>
  <si>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</si>
  <si>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</si>
  <si>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</si>
  <si>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</si>
  <si>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</si>
  <si>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</si>
  <si>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</si>
  <si>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</si>
  <si>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</si>
  <si>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</si>
  <si>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</si>
  <si>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</si>
  <si>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</si>
  <si>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</si>
  <si>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</si>
  <si>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</si>
  <si>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</si>
  <si>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</si>
  <si>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</si>
  <si>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</si>
  <si>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</si>
  <si>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</si>
  <si>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</si>
  <si>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</si>
  <si>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</si>
  <si>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</si>
  <si>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</si>
  <si>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</si>
  <si>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</si>
  <si>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</si>
  <si>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</si>
  <si>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</si>
  <si>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</si>
  <si>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</si>
  <si>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</si>
  <si>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</si>
  <si>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</si>
  <si>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</si>
  <si>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</si>
  <si>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</si>
  <si>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</si>
  <si>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</si>
  <si>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</si>
  <si>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</si>
  <si>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</si>
  <si>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</si>
  <si>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</si>
  <si>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</si>
  <si>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</si>
  <si>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</si>
  <si>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</si>
  <si>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</si>
  <si>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</si>
  <si>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</si>
  <si>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</si>
  <si>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</si>
  <si>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</si>
  <si>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</si>
  <si>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</si>
  <si>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</si>
  <si>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</si>
  <si>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</si>
  <si>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</si>
  <si>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</si>
  <si>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</si>
  <si>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</si>
  <si>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</si>
  <si>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</si>
  <si>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</si>
  <si>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</si>
  <si>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</si>
  <si>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</si>
  <si>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</si>
  <si>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</si>
  <si>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</si>
  <si>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</si>
  <si>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</si>
  <si>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</si>
  <si>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</si>
  <si>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</si>
  <si>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</si>
  <si>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</si>
  <si>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</si>
  <si>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</si>
  <si>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</si>
  <si>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</si>
  <si>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</si>
  <si>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</si>
  <si>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</si>
  <si>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</si>
  <si>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</si>
  <si>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</si>
  <si>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</si>
  <si>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</si>
  <si>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</si>
  <si>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</si>
  <si>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</si>
  <si>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</si>
  <si>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</si>
  <si>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</si>
  <si>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</si>
  <si>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</si>
  <si>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</si>
  <si>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</si>
  <si>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</si>
  <si>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</si>
  <si>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</si>
  <si>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</si>
  <si>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</si>
  <si>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</si>
  <si>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</si>
  <si>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</si>
  <si>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</si>
  <si>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</si>
  <si>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</si>
  <si>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</si>
  <si>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</si>
  <si>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</si>
  <si>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</si>
  <si>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</si>
  <si>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</si>
  <si>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</si>
  <si>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</si>
  <si>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</si>
  <si>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</si>
  <si>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</si>
  <si>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</si>
  <si>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</si>
  <si>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</si>
  <si>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</si>
  <si>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</si>
  <si>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</si>
  <si>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</si>
  <si>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</si>
  <si>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</si>
  <si>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</si>
  <si>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</si>
  <si>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</si>
  <si>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</si>
  <si>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</si>
  <si>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</si>
  <si>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</si>
  <si>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</si>
  <si>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</si>
  <si>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</si>
  <si>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</si>
  <si>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</si>
  <si>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</si>
  <si>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</si>
  <si>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</si>
  <si>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</si>
  <si>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</si>
  <si>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</si>
  <si>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</si>
  <si>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</si>
  <si>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</si>
  <si>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</si>
  <si>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</si>
  <si>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</si>
  <si>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</si>
  <si>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</si>
  <si>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</si>
  <si>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</si>
  <si>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</si>
  <si>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</si>
  <si>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</si>
  <si>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</si>
  <si>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</si>
  <si>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</si>
  <si>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</si>
  <si>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</si>
  <si>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</si>
  <si>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</si>
  <si>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</si>
  <si>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</si>
  <si>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</si>
  <si>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</si>
  <si>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</si>
  <si>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</si>
  <si>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</si>
  <si>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</si>
  <si>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</si>
  <si>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</si>
  <si>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</si>
  <si>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</si>
  <si>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</si>
  <si>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</si>
  <si>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</si>
  <si>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</si>
  <si>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</si>
  <si>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</si>
  <si>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</si>
  <si>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</si>
  <si>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</si>
  <si>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</si>
  <si>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</si>
  <si>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</si>
  <si>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</si>
  <si>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</si>
  <si>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</si>
  <si>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</si>
  <si>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</si>
  <si>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</si>
  <si>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</si>
  <si>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</si>
  <si>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</si>
  <si>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</si>
  <si>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</si>
  <si>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</si>
  <si>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</si>
  <si>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</si>
  <si>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</si>
  <si>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</si>
  <si>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</si>
  <si>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</si>
  <si>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</si>
  <si>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</si>
  <si>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</si>
  <si>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</si>
  <si>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</si>
  <si>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</si>
  <si>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</si>
  <si>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</si>
  <si>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</si>
  <si>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</si>
  <si>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</si>
  <si>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</si>
  <si>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</si>
  <si>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</si>
  <si>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</si>
  <si>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</si>
  <si>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</si>
  <si>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</si>
  <si>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</si>
  <si>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</si>
  <si>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</si>
  <si>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</si>
  <si>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</si>
  <si>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</si>
  <si>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</si>
  <si>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</si>
  <si>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</si>
  <si>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</si>
  <si>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</si>
  <si>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</si>
  <si>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</si>
  <si>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</si>
  <si>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</si>
  <si>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</si>
  <si>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</si>
  <si>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</si>
  <si>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</si>
  <si>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</si>
  <si>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</si>
  <si>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</si>
  <si>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</si>
  <si>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</si>
  <si>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</si>
  <si>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</si>
  <si>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</si>
  <si>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</si>
  <si>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</si>
  <si>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</si>
  <si>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</si>
  <si>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</si>
  <si>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</si>
  <si>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</si>
  <si>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</si>
  <si>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</si>
  <si>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</si>
  <si>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</si>
  <si>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</si>
  <si>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</si>
  <si>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</si>
  <si>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</si>
  <si>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</si>
  <si>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</si>
  <si>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</si>
  <si>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</si>
  <si>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</si>
  <si>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</si>
  <si>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</si>
  <si>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</si>
  <si>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</si>
  <si>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</si>
  <si>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</si>
  <si>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</si>
  <si>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</si>
  <si>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</si>
  <si>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</si>
  <si>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</si>
  <si>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</si>
  <si>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</si>
  <si>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</si>
  <si>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</si>
  <si>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</si>
  <si>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</si>
  <si>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</si>
  <si>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</si>
  <si>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</si>
  <si>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</si>
  <si>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</si>
  <si>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</si>
  <si>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</si>
  <si>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</si>
  <si>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</si>
  <si>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</si>
  <si>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</si>
  <si>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</si>
  <si>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</si>
  <si>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</si>
  <si>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</si>
  <si>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</si>
  <si>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</si>
  <si>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</si>
  <si>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</si>
  <si>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</si>
  <si>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</si>
  <si>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</si>
  <si>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</si>
  <si>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</si>
  <si>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</si>
  <si>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</si>
  <si>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</si>
  <si>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</si>
  <si>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</si>
  <si>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</si>
  <si>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</si>
  <si>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</si>
  <si>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</si>
  <si>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</si>
  <si>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</si>
  <si>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</si>
  <si>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</si>
  <si>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</si>
  <si>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</si>
  <si>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</si>
  <si>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</si>
  <si>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</si>
  <si>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</si>
  <si>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</si>
  <si>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</si>
  <si>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</si>
  <si>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</si>
  <si>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</si>
  <si>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</si>
  <si>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</si>
  <si>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</si>
  <si>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</si>
  <si>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</si>
  <si>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</si>
  <si>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</si>
  <si>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</si>
  <si>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</si>
  <si>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</si>
  <si>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</si>
  <si>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</si>
  <si>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</si>
  <si>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</si>
  <si>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</si>
  <si>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</si>
  <si>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</si>
  <si>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</si>
  <si>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</si>
  <si>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</si>
  <si>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</si>
  <si>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</si>
  <si>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</si>
  <si>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</si>
  <si>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</si>
  <si>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</si>
  <si>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</si>
  <si>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</si>
  <si>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</si>
  <si>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</si>
  <si>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</si>
  <si>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</si>
  <si>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</si>
  <si>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</si>
  <si>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</si>
  <si>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</si>
  <si>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</si>
  <si>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</si>
  <si>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</si>
  <si>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</si>
  <si>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</si>
  <si>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</si>
  <si>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</si>
  <si>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</si>
  <si>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</si>
  <si>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</si>
  <si>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</si>
  <si>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</si>
  <si>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</si>
  <si>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</si>
  <si>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</si>
  <si>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</si>
  <si>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</si>
  <si>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</si>
  <si>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</si>
  <si>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</si>
  <si>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</si>
  <si>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</si>
  <si>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</si>
  <si>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</si>
  <si>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</si>
  <si>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</si>
  <si>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</si>
  <si>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</si>
  <si>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</si>
  <si>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</si>
  <si>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</si>
  <si>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</si>
  <si>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</si>
  <si>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</si>
  <si>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</si>
  <si>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</si>
  <si>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</si>
  <si>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</si>
  <si>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</si>
  <si>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</si>
  <si>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</si>
  <si>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</si>
  <si>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</si>
  <si>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</si>
  <si>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</si>
  <si>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</si>
  <si>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</si>
  <si>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</si>
  <si>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</si>
  <si>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</si>
  <si>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</si>
  <si>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</si>
  <si>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</si>
  <si>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</si>
  <si>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</si>
  <si>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</si>
  <si>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</si>
  <si>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</si>
  <si>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</si>
  <si>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</si>
  <si>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</si>
  <si>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</si>
  <si>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</si>
  <si>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</si>
  <si>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</si>
  <si>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</si>
  <si>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</si>
  <si>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</si>
  <si>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</si>
  <si>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</si>
  <si>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</si>
  <si>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</si>
  <si>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</si>
  <si>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</si>
  <si>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</si>
  <si>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</si>
  <si>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</si>
  <si>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</si>
  <si>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</si>
  <si>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</si>
  <si>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</si>
  <si>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</si>
  <si>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</si>
  <si>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</si>
  <si>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</si>
  <si>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</si>
  <si>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</si>
  <si>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</si>
  <si>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</si>
  <si>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</si>
  <si>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</si>
  <si>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</si>
  <si>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</si>
  <si>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</si>
  <si>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</si>
  <si>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</si>
  <si>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</si>
  <si>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</si>
  <si>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</si>
  <si>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</si>
  <si>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</si>
  <si>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</si>
  <si>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</si>
  <si>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</si>
  <si>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</si>
  <si>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</si>
  <si>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</si>
  <si>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</si>
  <si>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</si>
  <si>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</si>
  <si>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</si>
  <si>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</si>
  <si>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</si>
  <si>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</si>
  <si>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</si>
  <si>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</si>
  <si>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</si>
  <si>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</si>
  <si>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</si>
  <si>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</si>
  <si>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</si>
  <si>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</si>
  <si>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</si>
  <si>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</si>
  <si>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</si>
  <si>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</si>
  <si>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</si>
  <si>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</si>
  <si>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</si>
  <si>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</si>
  <si>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</si>
  <si>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</si>
  <si>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</si>
  <si>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</si>
  <si>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</si>
  <si>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</si>
  <si>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</si>
  <si>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</si>
  <si>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</si>
  <si>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</si>
  <si>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</si>
  <si>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</si>
  <si>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</si>
  <si>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</si>
  <si>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</si>
  <si>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</si>
  <si>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</si>
  <si>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</si>
  <si>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</si>
  <si>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</si>
  <si>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</si>
  <si>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</si>
  <si>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</si>
  <si>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</si>
  <si>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</si>
  <si>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</si>
  <si>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</si>
  <si>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</si>
  <si>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</si>
  <si>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</si>
  <si>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</si>
  <si>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</si>
  <si>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</si>
  <si>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</si>
  <si>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</si>
  <si>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</si>
  <si>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</si>
  <si>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</si>
  <si>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</si>
  <si>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</si>
  <si>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</si>
  <si>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</si>
  <si>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</si>
  <si>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</si>
  <si>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</si>
  <si>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</si>
  <si>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</si>
  <si>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</si>
  <si>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</si>
  <si>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</si>
  <si>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</si>
  <si>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</si>
  <si>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</si>
  <si>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</si>
  <si>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</si>
  <si>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</si>
  <si>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</si>
  <si>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</si>
  <si>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</si>
  <si>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</si>
  <si>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</si>
  <si>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</si>
  <si>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</si>
  <si>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</si>
  <si>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</si>
  <si>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</si>
  <si>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</si>
  <si>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</si>
  <si>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</si>
  <si>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</si>
  <si>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</si>
  <si>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</si>
  <si>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</si>
  <si>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</si>
  <si>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</si>
  <si>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</si>
  <si>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</si>
  <si>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</si>
  <si>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</si>
  <si>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</si>
  <si>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</si>
  <si>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</si>
  <si>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</si>
  <si>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</si>
  <si>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</si>
  <si>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</si>
  <si>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</si>
  <si>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</si>
  <si>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</si>
  <si>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</si>
  <si>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</si>
  <si>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</si>
  <si>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</si>
  <si>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</si>
  <si>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</si>
  <si>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</si>
  <si>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</si>
  <si>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</si>
  <si>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</si>
  <si>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</si>
  <si>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</si>
  <si>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</si>
  <si>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</si>
  <si>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</si>
  <si>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</si>
  <si>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</si>
  <si>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</si>
  <si>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</si>
  <si>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</si>
  <si>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</si>
  <si>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</si>
  <si>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</si>
  <si>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</si>
  <si>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</si>
  <si>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</si>
  <si>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</si>
  <si>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</si>
  <si>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</si>
  <si>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</si>
  <si>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</si>
  <si>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</si>
  <si>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</si>
  <si>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</si>
  <si>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</si>
  <si>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</si>
  <si>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</si>
  <si>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</si>
  <si>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</si>
  <si>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</si>
  <si>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</si>
  <si>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</si>
  <si>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</si>
  <si>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</si>
  <si>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</si>
  <si>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</si>
  <si>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</si>
  <si>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</si>
  <si>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</si>
  <si>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</si>
  <si>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</si>
  <si>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</si>
  <si>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</si>
  <si>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</si>
  <si>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</si>
  <si>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</si>
  <si>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</si>
  <si>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</si>
  <si>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</si>
  <si>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</si>
  <si>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</si>
  <si>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</si>
  <si>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</si>
  <si>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</si>
  <si>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</si>
  <si>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</si>
  <si>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</si>
  <si>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</si>
  <si>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</si>
  <si>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</si>
  <si>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</si>
  <si>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</si>
  <si>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</si>
  <si>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</si>
  <si>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</si>
  <si>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</si>
  <si>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</si>
  <si>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</si>
  <si>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</si>
  <si>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</si>
  <si>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</si>
  <si>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</si>
  <si>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</si>
  <si>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</si>
  <si>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</si>
  <si>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</si>
  <si>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</si>
  <si>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</si>
  <si>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</si>
  <si>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</si>
  <si>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</si>
  <si>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</si>
  <si>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</si>
  <si>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</si>
  <si>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</si>
  <si>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</si>
  <si>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</si>
  <si>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</si>
  <si>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</si>
  <si>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</si>
  <si>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</si>
  <si>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</si>
  <si>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</si>
  <si>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</si>
  <si>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</si>
  <si>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</si>
  <si>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</si>
  <si>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</si>
  <si>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</si>
  <si>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</si>
  <si>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</si>
  <si>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</si>
  <si>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</si>
  <si>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</si>
  <si>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</si>
  <si>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</si>
  <si>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</si>
  <si>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</si>
  <si>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</si>
  <si>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</si>
  <si>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</si>
  <si>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</si>
  <si>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</si>
  <si>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</si>
  <si>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</si>
  <si>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</si>
  <si>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</si>
  <si>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</si>
  <si>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</si>
  <si>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</si>
  <si>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</si>
  <si>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</si>
  <si>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</si>
  <si>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</si>
  <si>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</si>
  <si>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</si>
  <si>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</si>
  <si>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</si>
  <si>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</si>
  <si>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</si>
  <si>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</si>
  <si>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</si>
  <si>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</si>
  <si>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</si>
  <si>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</si>
  <si>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</si>
  <si>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</si>
  <si>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</si>
  <si>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</si>
  <si>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</si>
  <si>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</si>
  <si>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</si>
  <si>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</si>
  <si>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</si>
  <si>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</si>
  <si>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</si>
  <si>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</si>
  <si>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</si>
  <si>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</si>
  <si>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</si>
  <si>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</si>
  <si>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</si>
  <si>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</si>
  <si>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</si>
  <si>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</si>
  <si>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</si>
  <si>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</si>
  <si>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</si>
  <si>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</si>
  <si>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</si>
  <si>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</si>
  <si>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</si>
  <si>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</si>
  <si>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</si>
  <si>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</si>
  <si>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</si>
  <si>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</si>
  <si>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</si>
  <si>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</si>
  <si>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</si>
  <si>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</si>
  <si>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</si>
  <si>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</si>
  <si>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</si>
  <si>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</si>
  <si>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</si>
  <si>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</si>
  <si>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</si>
  <si>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</si>
  <si>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</si>
  <si>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</si>
  <si>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</si>
  <si>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</si>
  <si>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</si>
  <si>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</si>
  <si>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</si>
  <si>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</si>
  <si>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</si>
  <si>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</si>
  <si>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</si>
  <si>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</si>
  <si>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</si>
  <si>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</si>
  <si>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</si>
  <si>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</si>
  <si>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</si>
  <si>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</si>
  <si>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</si>
  <si>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</si>
  <si>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</si>
  <si>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</si>
  <si>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</si>
  <si>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</si>
  <si>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</si>
  <si>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</si>
  <si>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</si>
  <si>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</si>
  <si>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</si>
  <si>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</si>
  <si>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</si>
  <si>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</si>
  <si>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</si>
  <si>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</si>
  <si>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</si>
  <si>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</si>
  <si>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</si>
  <si>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</si>
  <si>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</si>
  <si>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</si>
  <si>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</si>
  <si>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</si>
  <si>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</si>
  <si>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</si>
  <si>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</si>
  <si>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</si>
  <si>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</si>
  <si>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</si>
  <si>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</si>
  <si>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</si>
  <si>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</si>
  <si>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</si>
  <si>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</si>
  <si>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</si>
  <si>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</si>
  <si>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</si>
  <si>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</si>
  <si>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</si>
  <si>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</si>
  <si>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</si>
  <si>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</si>
  <si>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</si>
  <si>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</si>
  <si>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</si>
  <si>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</si>
  <si>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</si>
  <si>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</si>
  <si>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</si>
  <si>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</si>
  <si>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</si>
  <si>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</si>
  <si>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</si>
  <si>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</si>
  <si>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</si>
  <si>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</si>
  <si>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</si>
  <si>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</si>
  <si>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</si>
  <si>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</si>
  <si>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</si>
  <si>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</si>
  <si>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</si>
  <si>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</si>
  <si>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</si>
  <si>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</si>
  <si>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</si>
  <si>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</si>
  <si>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</si>
  <si>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</si>
  <si>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</si>
  <si>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</si>
  <si>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</si>
  <si>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</si>
  <si>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</si>
  <si>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</si>
  <si>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</si>
  <si>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</si>
  <si>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</si>
  <si>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</si>
  <si>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</si>
  <si>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</si>
  <si>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</si>
  <si>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</si>
  <si>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</si>
  <si>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</si>
  <si>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</si>
  <si>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</si>
  <si>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</si>
  <si>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</si>
  <si>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</si>
  <si>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</si>
  <si>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</si>
  <si>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</si>
  <si>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</si>
  <si>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</si>
  <si>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</si>
  <si>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</si>
  <si>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</si>
  <si>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</si>
  <si>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</si>
  <si>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</si>
  <si>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</si>
  <si>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</si>
  <si>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</si>
  <si>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</si>
  <si>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</si>
  <si>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</si>
  <si>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</si>
  <si>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</si>
  <si>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</si>
  <si>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</si>
  <si>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</si>
  <si>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</si>
  <si>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</si>
  <si>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</si>
  <si>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</si>
  <si>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</si>
  <si>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</si>
  <si>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</si>
  <si>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</si>
  <si>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</si>
  <si>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</si>
  <si>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</si>
  <si>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</si>
  <si>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</si>
  <si>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</si>
  <si>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</si>
  <si>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</si>
  <si>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</si>
  <si>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</si>
  <si>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</si>
  <si>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</si>
  <si>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</si>
  <si>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</si>
  <si>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</si>
  <si>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</si>
  <si>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</si>
  <si>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</si>
  <si>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</si>
  <si>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</si>
  <si>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</si>
  <si>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</si>
  <si>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</si>
  <si>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</si>
  <si>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</si>
  <si>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</si>
  <si>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</si>
  <si>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</si>
  <si>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</si>
  <si>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</si>
  <si>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</si>
  <si>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</si>
  <si>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</si>
  <si>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</si>
  <si>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</si>
  <si>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</si>
  <si>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</si>
  <si>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</si>
  <si>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</si>
  <si>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</si>
  <si>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</si>
  <si>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</si>
  <si>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</si>
  <si>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</si>
  <si>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</si>
  <si>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</si>
  <si>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</si>
  <si>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</si>
  <si>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</si>
  <si>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</si>
  <si>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</si>
  <si>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</si>
  <si>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</si>
  <si>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</si>
  <si>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</si>
  <si>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</si>
  <si>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</si>
  <si>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</si>
  <si>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</si>
  <si>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</si>
  <si>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</si>
  <si>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</si>
  <si>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</si>
  <si>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</si>
  <si>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</si>
  <si>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</si>
  <si>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</si>
  <si>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</si>
  <si>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</si>
  <si>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</si>
  <si>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</si>
  <si>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</si>
  <si>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</si>
  <si>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</si>
  <si>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</si>
  <si>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</si>
  <si>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</si>
  <si>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</si>
  <si>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</si>
  <si>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</si>
  <si>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</si>
  <si>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</si>
  <si>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</si>
  <si>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</si>
  <si>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</si>
  <si>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</si>
  <si>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</si>
  <si>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</si>
  <si>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</si>
  <si>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</si>
  <si>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</si>
  <si>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</si>
  <si>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</si>
  <si>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</si>
  <si>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</si>
  <si>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</si>
  <si>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</si>
  <si>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</si>
  <si>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</si>
  <si>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</si>
  <si>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</si>
  <si>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</si>
  <si>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</si>
  <si>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</si>
  <si>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</si>
  <si>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</si>
  <si>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</si>
  <si>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</si>
  <si>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</si>
  <si>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</si>
  <si>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</si>
  <si>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</si>
  <si>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</si>
  <si>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</si>
  <si>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</si>
  <si>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</si>
  <si>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</si>
  <si>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</si>
  <si>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</si>
  <si>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</si>
  <si>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</si>
  <si>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</si>
  <si>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</si>
  <si>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</si>
  <si>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</si>
  <si>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</si>
  <si>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</si>
  <si>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</si>
  <si>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</si>
  <si>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</si>
  <si>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</si>
  <si>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</si>
  <si>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</si>
  <si>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</si>
  <si>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</si>
  <si>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</si>
  <si>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</si>
  <si>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</si>
  <si>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</si>
  <si>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</si>
  <si>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</si>
  <si>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</si>
  <si>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</si>
  <si>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</si>
  <si>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</si>
  <si>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</si>
  <si>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</si>
  <si>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</si>
  <si>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</si>
  <si>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</si>
  <si>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</si>
  <si>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</si>
  <si>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</si>
  <si>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</si>
  <si>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</si>
  <si>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</si>
  <si>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</si>
  <si>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</si>
  <si>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</si>
  <si>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</si>
  <si>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</si>
  <si>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</si>
  <si>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</si>
  <si>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</si>
  <si>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</si>
  <si>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</si>
  <si>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</si>
  <si>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</si>
  <si>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</si>
  <si>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</si>
  <si>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</si>
  <si>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</si>
  <si>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</si>
  <si>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</si>
  <si>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</si>
  <si>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</si>
  <si>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</si>
  <si>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</si>
  <si>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</si>
  <si>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</si>
  <si>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</si>
  <si>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</si>
  <si>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</si>
  <si>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</si>
  <si>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</si>
  <si>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</si>
  <si>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</si>
  <si>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</si>
  <si>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</si>
  <si>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</si>
  <si>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</si>
  <si>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</si>
  <si>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</si>
  <si>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</si>
  <si>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</si>
  <si>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</si>
  <si>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</si>
  <si>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</si>
  <si>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</si>
  <si>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</si>
  <si>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</si>
  <si>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</si>
  <si>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</si>
  <si>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</si>
  <si>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</si>
  <si>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</si>
  <si>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</si>
  <si>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</si>
  <si>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</si>
  <si>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</si>
  <si>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</si>
  <si>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</si>
  <si>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</si>
  <si>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</si>
  <si>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</si>
  <si>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</si>
  <si>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</si>
  <si>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</si>
  <si>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</si>
  <si>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</si>
  <si>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</si>
  <si>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</si>
  <si>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</si>
  <si>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</si>
  <si>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</si>
  <si>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</si>
  <si>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</si>
  <si>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</si>
  <si>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</si>
  <si>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</si>
  <si>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</si>
  <si>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</si>
  <si>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</si>
  <si>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</si>
  <si>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</si>
  <si>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</si>
  <si>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</si>
  <si>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</si>
  <si>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</si>
  <si>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</si>
  <si>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</si>
  <si>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</si>
  <si>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</si>
  <si>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</si>
  <si>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</si>
  <si>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</si>
  <si>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</si>
  <si>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</si>
  <si>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</si>
  <si>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</si>
  <si>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</si>
  <si>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</si>
  <si>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</si>
  <si>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</si>
  <si>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</si>
  <si>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</si>
  <si>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</si>
  <si>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</si>
  <si>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</si>
  <si>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</si>
  <si>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</si>
  <si>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</si>
  <si>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</si>
  <si>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</si>
  <si>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</si>
  <si>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</si>
  <si>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</si>
  <si>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</si>
  <si>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</si>
  <si>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</si>
  <si>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</si>
  <si>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</si>
  <si>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</si>
  <si>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</si>
  <si>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</si>
  <si>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</si>
  <si>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</si>
  <si>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</si>
  <si>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</si>
  <si>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</si>
  <si>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</si>
  <si>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</si>
  <si>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</si>
  <si>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</si>
  <si>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</si>
  <si>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</si>
  <si>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</si>
  <si>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</si>
  <si>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</si>
  <si>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</si>
  <si>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</si>
  <si>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</si>
  <si>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</si>
  <si>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</si>
  <si>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</si>
  <si>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</si>
  <si>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</si>
  <si>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</si>
  <si>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</si>
  <si>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</si>
  <si>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</si>
  <si>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</si>
  <si>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</si>
  <si>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</si>
  <si>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</si>
  <si>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</si>
  <si>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</si>
  <si>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</si>
  <si>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</si>
  <si>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</si>
  <si>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</si>
  <si>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</si>
  <si>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</si>
  <si>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</si>
  <si>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</si>
  <si>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</si>
  <si>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</si>
  <si>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</si>
  <si>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</si>
  <si>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</si>
  <si>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</si>
  <si>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</si>
  <si>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</si>
  <si>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</si>
  <si>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</si>
  <si>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</si>
  <si>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</si>
  <si>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</si>
  <si>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</si>
  <si>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</si>
  <si>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</si>
  <si>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</si>
  <si>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</si>
  <si>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</si>
  <si>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</si>
  <si>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</si>
  <si>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</si>
  <si>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</si>
  <si>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</si>
  <si>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</si>
  <si>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</si>
  <si>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</si>
  <si>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</si>
  <si>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</si>
  <si>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</si>
  <si>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</si>
  <si>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</si>
  <si>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</si>
  <si>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</si>
  <si>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</si>
  <si>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</si>
  <si>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</si>
  <si>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</si>
  <si>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</si>
  <si>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</si>
  <si>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</si>
  <si>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</si>
  <si>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</si>
  <si>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</si>
  <si>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</si>
  <si>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</si>
  <si>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</si>
  <si>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</si>
  <si>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</si>
  <si>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</si>
  <si>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</si>
  <si>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</si>
  <si>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</si>
  <si>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</si>
  <si>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</si>
  <si>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</si>
  <si>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</si>
  <si>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</si>
  <si>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</si>
  <si>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</si>
  <si>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</si>
  <si>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</si>
  <si>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</si>
  <si>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</si>
  <si>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</si>
  <si>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</si>
  <si>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</si>
  <si>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</si>
  <si>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</si>
  <si>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</si>
  <si>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</si>
  <si>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</si>
  <si>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</si>
  <si>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</si>
  <si>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</si>
  <si>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</si>
  <si>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</si>
  <si>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</si>
  <si>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</si>
  <si>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</si>
  <si>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</si>
  <si>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</si>
  <si>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</si>
  <si>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</si>
  <si>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</si>
  <si>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</si>
  <si>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</si>
  <si>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</si>
  <si>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</si>
  <si>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</si>
  <si>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</si>
  <si>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</si>
  <si>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</si>
  <si>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</si>
  <si>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</si>
  <si>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</si>
  <si>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</si>
  <si>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</si>
  <si>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</si>
  <si>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</si>
  <si>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</si>
  <si>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</si>
  <si>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</si>
  <si>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</si>
  <si>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</si>
  <si>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</si>
  <si>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</si>
  <si>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</si>
  <si>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</si>
  <si>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</si>
  <si>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</si>
  <si>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</si>
  <si>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</si>
  <si>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</si>
  <si>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</si>
  <si>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</si>
  <si>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</si>
  <si>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</si>
  <si>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</si>
  <si>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</si>
  <si>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</si>
  <si>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</si>
  <si>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</si>
  <si>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</si>
  <si>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</si>
  <si>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</si>
  <si>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</si>
  <si>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</si>
  <si>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</si>
  <si>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</si>
  <si>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</si>
  <si>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</si>
  <si>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</si>
  <si>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</si>
  <si>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</si>
  <si>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</si>
  <si>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</si>
  <si>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</si>
  <si>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</si>
  <si>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</si>
  <si>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</si>
  <si>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</si>
  <si>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</si>
  <si>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</si>
  <si>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</si>
  <si>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</si>
  <si>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</si>
  <si>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</si>
  <si>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</si>
  <si>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</si>
  <si>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</si>
  <si>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</si>
  <si>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</si>
  <si>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</si>
  <si>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</si>
  <si>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</si>
  <si>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</si>
  <si>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</si>
  <si>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</si>
  <si>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</si>
  <si>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</si>
  <si>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</si>
  <si>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</si>
  <si>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</si>
  <si>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</si>
  <si>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</si>
  <si>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</si>
  <si>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</si>
  <si>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</si>
  <si>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</si>
  <si>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</si>
  <si>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</si>
  <si>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</si>
  <si>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</si>
  <si>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</si>
  <si>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</si>
  <si>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</si>
  <si>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</si>
  <si>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</si>
  <si>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</si>
  <si>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</si>
  <si>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</si>
  <si>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</si>
  <si>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</si>
  <si>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</si>
  <si>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</si>
  <si>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</si>
  <si>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</si>
  <si>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</si>
  <si>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</si>
  <si>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</si>
  <si>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</si>
  <si>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</si>
  <si>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</si>
  <si>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</si>
  <si>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</si>
  <si>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</si>
  <si>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</si>
  <si>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</si>
  <si>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</si>
  <si>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</si>
  <si>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</si>
  <si>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</si>
  <si>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</si>
  <si>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</si>
  <si>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</si>
  <si>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</si>
  <si>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</si>
  <si>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</si>
  <si>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</si>
  <si>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</si>
  <si>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</si>
  <si>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</si>
  <si>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</si>
  <si>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</si>
  <si>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</si>
  <si>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</si>
  <si>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</si>
  <si>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</si>
  <si>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</si>
  <si>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</si>
  <si>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</si>
  <si>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</si>
  <si>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</si>
  <si>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</si>
  <si>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</si>
  <si>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</si>
  <si>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</si>
  <si>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</si>
  <si>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</si>
  <si>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</si>
  <si>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</si>
  <si>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</si>
  <si>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</si>
  <si>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</si>
  <si>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</si>
  <si>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</si>
  <si>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</si>
  <si>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</si>
  <si>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</si>
  <si>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</si>
  <si>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</si>
  <si>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</si>
  <si>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</si>
  <si>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</si>
  <si>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</si>
  <si>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</si>
  <si>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</si>
  <si>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</si>
  <si>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</si>
  <si>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</si>
  <si>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</si>
  <si>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</si>
  <si>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</si>
  <si>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</si>
  <si>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</si>
  <si>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</si>
  <si>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</si>
  <si>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</si>
  <si>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</si>
  <si>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</si>
  <si>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</si>
  <si>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</si>
  <si>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</si>
  <si>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</si>
  <si>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</si>
  <si>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</si>
  <si>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</si>
  <si>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</si>
  <si>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</si>
  <si>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</si>
  <si>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</si>
  <si>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</si>
  <si>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</si>
  <si>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</si>
  <si>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</si>
  <si>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</si>
  <si>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</si>
  <si>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</si>
  <si>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</si>
  <si>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</si>
  <si>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</si>
  <si>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</si>
  <si>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</si>
  <si>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</si>
  <si>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</si>
  <si>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</si>
  <si>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</si>
  <si>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</si>
  <si>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</si>
  <si>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</si>
  <si>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</si>
  <si>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</si>
  <si>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</si>
  <si>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</si>
  <si>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</si>
  <si>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</si>
  <si>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</si>
  <si>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</si>
  <si>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</si>
  <si>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</si>
  <si>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</si>
  <si>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</si>
  <si>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</si>
  <si>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</si>
  <si>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</si>
  <si>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</si>
  <si>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</si>
  <si>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</si>
  <si>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</si>
  <si>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</si>
  <si>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</si>
  <si>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</si>
  <si>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</si>
  <si>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</si>
  <si>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</si>
  <si>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</si>
  <si>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</si>
  <si>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</si>
  <si>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</si>
  <si>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</si>
  <si>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</si>
  <si>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</si>
  <si>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</si>
  <si>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</si>
  <si>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</si>
  <si>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</si>
  <si>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</si>
  <si>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</si>
  <si>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</si>
  <si>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</si>
  <si>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</si>
  <si>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</si>
  <si>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</si>
  <si>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</si>
  <si>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</si>
  <si>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</si>
  <si>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</si>
  <si>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</si>
  <si>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</si>
  <si>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</si>
  <si>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</si>
  <si>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</si>
  <si>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</si>
  <si>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</si>
  <si>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</si>
  <si>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</si>
  <si>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</si>
  <si>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</si>
  <si>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</si>
  <si>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</si>
  <si>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</si>
  <si>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</si>
  <si>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</si>
  <si>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</si>
  <si>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</si>
  <si>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</si>
  <si>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</si>
  <si>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</si>
  <si>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</si>
  <si>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</si>
  <si>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</si>
  <si>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</si>
  <si>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</si>
  <si>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</si>
  <si>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</si>
  <si>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</si>
  <si>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</si>
  <si>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</si>
  <si>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</si>
  <si>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</si>
  <si>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</si>
  <si>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</si>
  <si>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</si>
  <si>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</si>
  <si>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</si>
  <si>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</si>
  <si>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</si>
  <si>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</si>
  <si>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</si>
  <si>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</si>
  <si>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</si>
  <si>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</si>
  <si>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</si>
  <si>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</si>
  <si>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</si>
  <si>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</si>
  <si>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</si>
  <si>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</si>
  <si>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</si>
  <si>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</si>
  <si>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</si>
  <si>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</si>
  <si>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</si>
  <si>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</si>
  <si>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</si>
  <si>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</si>
  <si>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</si>
  <si>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</si>
  <si>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</si>
  <si>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</si>
  <si>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</si>
  <si>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</si>
  <si>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</si>
  <si>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</si>
  <si>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</si>
  <si>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</si>
  <si>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</si>
  <si>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</si>
  <si>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</si>
  <si>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</si>
  <si>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</si>
  <si>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</si>
  <si>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</si>
  <si>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</si>
  <si>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</si>
  <si>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</si>
  <si>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</si>
  <si>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</si>
  <si>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</si>
  <si>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</si>
  <si>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</si>
  <si>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</si>
  <si>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</si>
  <si>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</si>
  <si>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</si>
  <si>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</si>
  <si>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</si>
  <si>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</si>
  <si>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</si>
  <si>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</si>
  <si>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</si>
  <si>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</si>
  <si>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</si>
  <si>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</si>
  <si>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</si>
  <si>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</si>
  <si>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</si>
  <si>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</si>
  <si>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</si>
  <si>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</si>
  <si>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</si>
  <si>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</si>
  <si>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</si>
  <si>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</si>
  <si>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</si>
  <si>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</si>
  <si>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</si>
  <si>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</si>
  <si>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</si>
  <si>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</si>
  <si>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</si>
  <si>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</si>
  <si>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</si>
  <si>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</si>
  <si>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</si>
  <si>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</si>
  <si>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</si>
  <si>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</si>
  <si>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</si>
  <si>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</si>
  <si>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</si>
  <si>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</si>
  <si>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</si>
  <si>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</si>
  <si>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</si>
  <si>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</si>
  <si>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</si>
  <si>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</si>
  <si>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</si>
  <si>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</si>
  <si>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</si>
  <si>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</si>
  <si>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</si>
  <si>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</si>
  <si>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</si>
  <si>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</si>
  <si>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</si>
  <si>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</si>
  <si>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</si>
  <si>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</si>
  <si>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</si>
  <si>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</si>
  <si>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</si>
  <si>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</si>
  <si>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</si>
  <si>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</si>
  <si>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</si>
  <si>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</si>
  <si>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</si>
  <si>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</si>
  <si>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</si>
  <si>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</si>
  <si>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</si>
  <si>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</si>
  <si>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</si>
  <si>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</si>
  <si>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</si>
  <si>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</si>
  <si>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</si>
  <si>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</si>
  <si>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</si>
  <si>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</si>
  <si>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</si>
  <si>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</si>
  <si>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</si>
  <si>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</si>
  <si>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</si>
  <si>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</si>
  <si>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</si>
  <si>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</si>
  <si>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</si>
  <si>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</si>
  <si>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</si>
  <si>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</si>
  <si>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</si>
  <si>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</si>
  <si>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</si>
  <si>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</si>
  <si>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</si>
  <si>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</si>
  <si>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</si>
  <si>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</si>
  <si>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</si>
  <si>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</si>
  <si>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</si>
  <si>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</si>
  <si>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</si>
  <si>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</si>
  <si>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</si>
  <si>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</si>
  <si>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</si>
  <si>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</si>
  <si>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</si>
  <si>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</si>
  <si>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</si>
  <si>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</si>
  <si>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</si>
  <si>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</si>
  <si>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</si>
  <si>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</si>
  <si>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</si>
  <si>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</si>
  <si>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</si>
  <si>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</si>
  <si>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</si>
  <si>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</si>
  <si>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</si>
  <si>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</si>
  <si>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</si>
  <si>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</si>
  <si>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</si>
  <si>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</si>
  <si>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</si>
  <si>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</si>
  <si>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</si>
  <si>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</si>
  <si>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</si>
  <si>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</si>
  <si>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</si>
  <si>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</si>
  <si>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</si>
  <si>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</si>
  <si>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</si>
  <si>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</si>
  <si>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</si>
  <si>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</si>
  <si>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</si>
  <si>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</si>
  <si>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</si>
  <si>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</si>
  <si>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</si>
  <si>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</si>
  <si>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</si>
  <si>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</si>
  <si>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</si>
  <si>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</si>
  <si>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</si>
  <si>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</si>
  <si>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</si>
  <si>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</si>
  <si>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</si>
  <si>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</si>
  <si>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</si>
  <si>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</si>
  <si>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</si>
  <si>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</si>
  <si>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</si>
  <si>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</si>
  <si>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</si>
  <si>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</si>
  <si>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</si>
  <si>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</si>
  <si>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</si>
  <si>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</si>
  <si>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</si>
  <si>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</si>
  <si>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</si>
  <si>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</si>
  <si>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</si>
  <si>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</si>
  <si>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</si>
  <si>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</si>
  <si>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</si>
  <si>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</si>
  <si>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</si>
  <si>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</si>
  <si>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</si>
  <si>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</si>
  <si>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</si>
  <si>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</si>
  <si>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</si>
  <si>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</si>
  <si>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</si>
  <si>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</si>
  <si>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</si>
  <si>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</si>
  <si>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</si>
  <si>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</si>
  <si>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</si>
  <si>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</si>
  <si>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</si>
  <si>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</si>
  <si>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</si>
  <si>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</si>
  <si>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</si>
  <si>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</si>
  <si>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</si>
  <si>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</si>
  <si>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</si>
  <si>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</si>
  <si>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</si>
  <si>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</si>
  <si>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</si>
  <si>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</si>
  <si>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</si>
  <si>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</si>
  <si>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</si>
  <si>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</si>
  <si>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</si>
  <si>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</si>
  <si>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</si>
  <si>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</si>
  <si>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</si>
  <si>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</si>
  <si>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</si>
  <si>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</si>
  <si>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</si>
  <si>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</si>
  <si>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</si>
  <si>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</si>
  <si>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</si>
  <si>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</si>
  <si>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</si>
  <si>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</si>
  <si>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</si>
  <si>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</si>
  <si>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</si>
  <si>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</si>
  <si>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</si>
  <si>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</si>
  <si>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</si>
  <si>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</si>
  <si>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</si>
  <si>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</si>
  <si>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</si>
  <si>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</si>
  <si>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</si>
  <si>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</si>
  <si>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</si>
  <si>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</si>
  <si>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</si>
  <si>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</si>
  <si>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</si>
  <si>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</si>
  <si>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</si>
  <si>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</si>
  <si>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</si>
  <si>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</si>
  <si>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</si>
  <si>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</si>
  <si>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</si>
  <si>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</si>
  <si>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</si>
  <si>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</si>
  <si>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</si>
  <si>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</si>
  <si>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</si>
  <si>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</si>
  <si>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</si>
  <si>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</si>
  <si>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</si>
  <si>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</si>
  <si>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</si>
  <si>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</si>
  <si>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</si>
  <si>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</si>
  <si>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</si>
  <si>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</si>
  <si>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</si>
  <si>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</si>
  <si>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</si>
  <si>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</si>
  <si>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</si>
  <si>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</si>
  <si>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</si>
  <si>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</si>
  <si>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</si>
  <si>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</si>
  <si>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</si>
  <si>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</si>
  <si>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</si>
  <si>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</si>
  <si>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</si>
  <si>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</si>
  <si>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</si>
  <si>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</si>
  <si>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</si>
  <si>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</si>
  <si>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</si>
  <si>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</si>
  <si>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</si>
  <si>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</si>
  <si>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</si>
  <si>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</si>
  <si>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</si>
  <si>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</si>
  <si>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</si>
  <si>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</si>
  <si>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</si>
  <si>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</si>
  <si>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</si>
  <si>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</si>
  <si>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</si>
  <si>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</si>
  <si>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</si>
  <si>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</si>
  <si>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</si>
  <si>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</si>
  <si>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</si>
  <si>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</si>
  <si>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</si>
  <si>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</si>
  <si>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</si>
  <si>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</si>
  <si>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</si>
  <si>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</si>
  <si>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</si>
  <si>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</si>
  <si>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</si>
  <si>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</si>
  <si>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</si>
  <si>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</si>
  <si>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</si>
  <si>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</si>
  <si>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</si>
  <si>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</si>
  <si>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</si>
  <si>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</si>
  <si>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</si>
  <si>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</si>
  <si>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</si>
  <si>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</si>
  <si>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</si>
  <si>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</si>
  <si>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</si>
  <si>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</si>
  <si>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</si>
  <si>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</si>
  <si>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</si>
  <si>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</si>
  <si>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</si>
  <si>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</si>
  <si>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</si>
  <si>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</si>
  <si>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</si>
  <si>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</si>
  <si>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</si>
  <si>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</si>
  <si>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</si>
  <si>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</si>
  <si>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</si>
  <si>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</si>
  <si>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</si>
  <si>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</si>
  <si>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</si>
  <si>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</si>
  <si>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</si>
  <si>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</si>
  <si>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</si>
  <si>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</si>
  <si>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</si>
  <si>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</si>
  <si>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</si>
  <si>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</si>
  <si>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</si>
  <si>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</si>
  <si>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</si>
  <si>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</si>
  <si>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</si>
  <si>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</si>
  <si>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</si>
  <si>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</si>
  <si>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</si>
  <si>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</si>
  <si>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</si>
  <si>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</si>
  <si>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</si>
  <si>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</si>
  <si>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</si>
  <si>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</si>
  <si>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</si>
  <si>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</si>
  <si>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</si>
  <si>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</si>
  <si>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</si>
  <si>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</si>
  <si>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</si>
  <si>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</si>
  <si>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</si>
  <si>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</si>
  <si>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</si>
  <si>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</si>
  <si>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</si>
  <si>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</si>
  <si>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</si>
  <si>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</si>
  <si>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</si>
  <si>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</si>
  <si>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</si>
  <si>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</si>
  <si>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</si>
  <si>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</si>
  <si>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</si>
  <si>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</si>
  <si>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</si>
  <si>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</si>
  <si>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</si>
  <si>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</si>
  <si>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</si>
  <si>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</si>
  <si>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</si>
  <si>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</si>
  <si>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</si>
  <si>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</si>
  <si>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</si>
  <si>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</si>
  <si>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</si>
  <si>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</si>
  <si>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</si>
  <si>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</si>
  <si>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</si>
  <si>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</si>
  <si>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</si>
  <si>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</si>
  <si>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</si>
  <si>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</si>
  <si>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</si>
  <si>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</si>
  <si>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</si>
  <si>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</si>
  <si>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</si>
  <si>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</si>
  <si>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</si>
  <si>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</si>
  <si>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</si>
  <si>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</si>
  <si>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</si>
  <si>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</si>
  <si>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</si>
  <si>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</si>
  <si>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</si>
  <si>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</si>
  <si>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</si>
  <si>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</si>
  <si>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</si>
  <si>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</si>
  <si>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</si>
  <si>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</si>
  <si>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</si>
  <si>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</si>
  <si>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</si>
  <si>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</si>
  <si>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</si>
  <si>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</si>
  <si>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</si>
  <si>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</si>
  <si>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</si>
  <si>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</si>
  <si>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</si>
  <si>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</si>
  <si>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</si>
  <si>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</si>
  <si>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</si>
  <si>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</si>
  <si>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</si>
  <si>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</si>
  <si>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</si>
  <si>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</si>
  <si>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</si>
  <si>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</si>
  <si>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</si>
  <si>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</si>
  <si>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</si>
  <si>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</si>
  <si>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</si>
  <si>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</si>
  <si>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</si>
  <si>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</si>
  <si>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</si>
  <si>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</si>
  <si>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</si>
  <si>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</si>
  <si>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</si>
  <si>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</si>
  <si>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</si>
  <si>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</si>
  <si>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</si>
  <si>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</si>
  <si>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</si>
  <si>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</si>
  <si>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</si>
  <si>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</si>
  <si>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</si>
  <si>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</si>
  <si>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</si>
  <si>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</si>
  <si>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</si>
  <si>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</si>
  <si>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</si>
  <si>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</si>
  <si>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</si>
  <si>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</si>
  <si>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</si>
  <si>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</si>
  <si>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</si>
  <si>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</si>
  <si>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</si>
  <si>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</si>
  <si>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</si>
  <si>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</si>
  <si>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</si>
  <si>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</si>
  <si>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</si>
  <si>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</si>
  <si>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</si>
  <si>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</si>
  <si>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</si>
  <si>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</si>
  <si>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</si>
  <si>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</si>
  <si>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</si>
  <si>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</si>
  <si>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</si>
  <si>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</si>
  <si>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</si>
  <si>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</si>
  <si>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</si>
  <si>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</si>
  <si>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</si>
  <si>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</si>
  <si>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</si>
  <si>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</si>
  <si>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</si>
  <si>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</si>
  <si>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</si>
  <si>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</si>
  <si>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</si>
  <si>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</si>
  <si>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</si>
  <si>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</si>
  <si>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</si>
  <si>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</si>
  <si>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</si>
  <si>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</si>
  <si>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</si>
  <si>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</si>
  <si>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</si>
  <si>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</si>
  <si>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</si>
  <si>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</si>
  <si>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</si>
  <si>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</si>
  <si>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</si>
  <si>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</si>
  <si>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</si>
  <si>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</si>
  <si>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</si>
  <si>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</si>
  <si>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</si>
  <si>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</si>
  <si>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</si>
  <si>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</si>
  <si>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</si>
  <si>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</si>
  <si>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</si>
  <si>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</si>
  <si>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</si>
  <si>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</si>
  <si>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</si>
  <si>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</si>
  <si>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</si>
  <si>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</si>
  <si>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</si>
  <si>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</si>
  <si>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</si>
  <si>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</si>
  <si>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</si>
  <si>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</si>
  <si>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</si>
  <si>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</si>
  <si>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</si>
  <si>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</si>
  <si>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</si>
  <si>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</si>
  <si>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</si>
  <si>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</si>
  <si>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</si>
  <si>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</si>
  <si>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</si>
  <si>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</si>
  <si>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</si>
  <si>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</si>
  <si>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</si>
  <si>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</si>
  <si>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</si>
  <si>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</si>
  <si>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</si>
  <si>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</si>
  <si>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</si>
  <si>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</si>
  <si>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</si>
  <si>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</si>
  <si>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</si>
  <si>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</si>
  <si>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</si>
  <si>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</si>
  <si>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</si>
  <si>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</si>
  <si>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</si>
  <si>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</si>
  <si>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</si>
  <si>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</si>
  <si>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</si>
  <si>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</si>
  <si>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</si>
  <si>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</si>
  <si>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</si>
  <si>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</si>
  <si>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</si>
  <si>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</si>
  <si>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</si>
  <si>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</si>
  <si>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</si>
  <si>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</si>
  <si>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</si>
  <si>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</si>
  <si>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</si>
  <si>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</si>
  <si>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</si>
  <si>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</si>
  <si>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</si>
  <si>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</si>
  <si>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</si>
  <si>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</si>
  <si>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</si>
  <si>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</si>
  <si>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</si>
  <si>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</si>
  <si>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</si>
  <si>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</si>
  <si>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</si>
  <si>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</si>
  <si>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</si>
  <si>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</si>
  <si>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</si>
  <si>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</si>
  <si>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</si>
  <si>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</si>
  <si>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</si>
  <si>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</si>
  <si>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</si>
  <si>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</si>
  <si>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</si>
  <si>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</si>
  <si>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</si>
  <si>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</si>
  <si>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</si>
  <si>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</si>
  <si>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</si>
  <si>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</si>
  <si>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</si>
  <si>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</si>
  <si>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</si>
  <si>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</si>
  <si>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</si>
  <si>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</si>
  <si>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</si>
  <si>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</si>
  <si>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</si>
  <si>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</si>
  <si>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</si>
  <si>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</si>
  <si>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</si>
  <si>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</si>
  <si>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</si>
  <si>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</si>
  <si>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</si>
  <si>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</si>
  <si>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</si>
  <si>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</si>
  <si>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</si>
  <si>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</si>
  <si>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</si>
  <si>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</si>
  <si>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</si>
  <si>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</si>
  <si>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</si>
  <si>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</si>
  <si>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</si>
  <si>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</si>
  <si>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</si>
  <si>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</si>
  <si>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</si>
  <si>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</si>
  <si>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</si>
  <si>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</si>
  <si>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</si>
  <si>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</si>
  <si>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</si>
  <si>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</si>
  <si>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</si>
  <si>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</si>
  <si>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</si>
  <si>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</si>
  <si>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</si>
  <si>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</si>
  <si>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</si>
  <si>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</si>
  <si>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</si>
  <si>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</si>
  <si>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</si>
  <si>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</si>
  <si>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</si>
  <si>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</si>
  <si>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</si>
  <si>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</si>
  <si>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</si>
  <si>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</si>
  <si>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</si>
  <si>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</si>
  <si>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</si>
  <si>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</si>
  <si>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</si>
  <si>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</si>
  <si>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</si>
  <si>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</si>
  <si>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</si>
  <si>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</si>
  <si>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</si>
  <si>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</si>
  <si>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</si>
  <si>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</si>
  <si>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</si>
  <si>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</si>
  <si>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</si>
  <si>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</si>
  <si>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</si>
  <si>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</si>
  <si>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</si>
  <si>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</si>
  <si>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</si>
  <si>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</si>
  <si>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</si>
  <si>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</si>
  <si>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</si>
  <si>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</si>
  <si>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</si>
  <si>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</si>
  <si>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</si>
  <si>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</si>
  <si>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</si>
  <si>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</si>
  <si>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</si>
  <si>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</si>
  <si>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</si>
  <si>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</si>
  <si>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</si>
  <si>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</si>
  <si>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</si>
  <si>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</si>
  <si>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</si>
  <si>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</si>
  <si>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</si>
  <si>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</si>
  <si>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</si>
  <si>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</si>
  <si>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</si>
  <si>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</si>
  <si>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</si>
  <si>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</si>
  <si>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</si>
  <si>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</si>
  <si>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</si>
  <si>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</si>
  <si>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</si>
  <si>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</si>
  <si>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</si>
  <si>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</si>
  <si>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</si>
  <si>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</si>
  <si>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</si>
  <si>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</si>
  <si>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</si>
  <si>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</si>
  <si>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</si>
  <si>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</si>
  <si>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</si>
  <si>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</si>
  <si>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</si>
  <si>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</si>
  <si>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</si>
  <si>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</si>
  <si>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</si>
  <si>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</si>
  <si>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</si>
  <si>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</si>
  <si>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</si>
  <si>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</si>
  <si>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</si>
  <si>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</si>
  <si>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</si>
  <si>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</si>
  <si>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</si>
  <si>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</si>
  <si>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</si>
  <si>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</si>
  <si>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</si>
  <si>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</si>
  <si>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</si>
  <si>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</si>
  <si>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</si>
  <si>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</si>
  <si>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</si>
  <si>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</si>
  <si>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</si>
  <si>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</si>
  <si>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</si>
  <si>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</si>
  <si>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</si>
  <si>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</si>
  <si>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</si>
  <si>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</si>
  <si>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</si>
  <si>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</si>
  <si>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</si>
  <si>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</si>
  <si>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</si>
  <si>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</si>
  <si>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</si>
  <si>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</si>
  <si>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</si>
  <si>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</si>
  <si>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</si>
  <si>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</si>
  <si>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</si>
  <si>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</si>
  <si>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</si>
  <si>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</si>
  <si>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</si>
  <si>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</si>
  <si>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</si>
  <si>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</si>
  <si>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</si>
  <si>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</si>
  <si>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</si>
  <si>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</si>
  <si>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</si>
  <si>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</si>
  <si>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</si>
  <si>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</si>
  <si>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</si>
  <si>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</si>
  <si>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</si>
  <si>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</si>
  <si>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</si>
  <si>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</si>
  <si>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</si>
  <si>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</si>
  <si>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</si>
  <si>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</si>
  <si>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</si>
  <si>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</si>
  <si>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</si>
  <si>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</si>
  <si>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</si>
  <si>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</si>
  <si>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</si>
  <si>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</si>
  <si>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</si>
  <si>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</si>
  <si>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</si>
  <si>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</si>
  <si>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</si>
  <si>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</si>
  <si>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</si>
  <si>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</si>
  <si>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</si>
  <si>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</si>
  <si>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</si>
  <si>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</si>
  <si>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</si>
  <si>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</si>
  <si>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</si>
  <si>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</si>
  <si>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</si>
  <si>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</si>
  <si>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</si>
  <si>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</si>
  <si>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</si>
  <si>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</si>
  <si>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</si>
  <si>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</si>
  <si>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</si>
  <si>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</si>
  <si>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</si>
  <si>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</si>
  <si>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</si>
  <si>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</si>
  <si>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</si>
  <si>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</si>
  <si>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</si>
  <si>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</si>
  <si>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</si>
  <si>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</si>
  <si>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</si>
  <si>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</si>
  <si>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</si>
  <si>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</si>
  <si>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</si>
  <si>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</si>
  <si>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</si>
  <si>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</si>
  <si>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</si>
  <si>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</si>
  <si>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</si>
  <si>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</si>
  <si>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</si>
  <si>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</si>
  <si>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</si>
  <si>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</si>
  <si>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</si>
  <si>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</si>
  <si>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</si>
  <si>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</si>
  <si>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</si>
  <si>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</si>
  <si>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</si>
  <si>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</si>
  <si>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</si>
  <si>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</si>
  <si>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</si>
  <si>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</si>
  <si>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</si>
  <si>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</si>
  <si>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</si>
  <si>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</si>
  <si>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</si>
  <si>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</si>
  <si>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</si>
  <si>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</si>
  <si>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</si>
  <si>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</si>
  <si>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</si>
  <si>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</si>
  <si>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</si>
  <si>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</si>
  <si>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</si>
  <si>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</si>
  <si>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</si>
  <si>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</si>
  <si>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</si>
  <si>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</si>
  <si>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</si>
  <si>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</si>
  <si>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</si>
  <si>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</si>
  <si>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</si>
  <si>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</si>
  <si>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</si>
  <si>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</si>
  <si>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</si>
  <si>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</si>
  <si>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</si>
  <si>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</si>
  <si>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</si>
  <si>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</si>
  <si>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</si>
  <si>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</si>
  <si>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</si>
  <si>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</si>
  <si>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</si>
  <si>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</si>
  <si>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</si>
  <si>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</si>
  <si>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</si>
  <si>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</si>
  <si>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</si>
  <si>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</si>
  <si>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</si>
  <si>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</si>
  <si>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</si>
  <si>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</si>
  <si>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</si>
  <si>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</si>
  <si>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</si>
  <si>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</si>
  <si>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</si>
  <si>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</si>
  <si>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</si>
  <si>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</si>
  <si>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</si>
  <si>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</si>
  <si>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</si>
  <si>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</si>
  <si>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</si>
  <si>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</si>
  <si>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</si>
  <si>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</si>
  <si>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</si>
  <si>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</si>
  <si>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</si>
  <si>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</si>
  <si>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</si>
  <si>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</si>
  <si>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</si>
  <si>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</si>
  <si>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</si>
  <si>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</si>
  <si>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</si>
  <si>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</si>
  <si>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</si>
  <si>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</si>
  <si>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</si>
  <si>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</si>
  <si>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</si>
  <si>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</si>
  <si>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</si>
  <si>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</si>
  <si>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</si>
  <si>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</si>
  <si>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</si>
  <si>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</si>
  <si>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</si>
  <si>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</si>
  <si>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</si>
  <si>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</si>
  <si>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</si>
  <si>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</si>
  <si>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</si>
  <si>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</si>
  <si>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</si>
  <si>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</si>
  <si>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</si>
  <si>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</si>
  <si>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</si>
  <si>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</si>
  <si>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</si>
  <si>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</si>
  <si>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</si>
  <si>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</si>
  <si>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</si>
  <si>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</si>
  <si>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</si>
  <si>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</si>
  <si>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</si>
  <si>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</si>
  <si>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</si>
  <si>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</si>
  <si>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</si>
  <si>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</si>
  <si>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</si>
  <si>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</si>
  <si>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</si>
  <si>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</si>
  <si>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</si>
  <si>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</si>
  <si>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</si>
  <si>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</si>
  <si>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</si>
  <si>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</si>
  <si>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</si>
  <si>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</si>
  <si>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</si>
  <si>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</si>
  <si>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</si>
  <si>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</si>
  <si>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</si>
  <si>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</si>
  <si>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</si>
  <si>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</si>
  <si>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</si>
  <si>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</si>
  <si>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</si>
  <si>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</si>
  <si>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</si>
  <si>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</si>
  <si>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</si>
  <si>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</si>
  <si>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</si>
  <si>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</si>
  <si>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</si>
  <si>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</si>
  <si>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</si>
  <si>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</si>
  <si>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</si>
  <si>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</si>
  <si>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</si>
  <si>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</si>
  <si>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</si>
  <si>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</si>
  <si>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</si>
  <si>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</si>
  <si>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</si>
  <si>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</si>
  <si>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</si>
  <si>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</si>
  <si>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</si>
  <si>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</si>
  <si>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</si>
  <si>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</si>
  <si>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</si>
  <si>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</si>
  <si>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</si>
  <si>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</si>
  <si>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</si>
  <si>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</si>
  <si>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</si>
  <si>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</si>
  <si>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</si>
  <si>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</si>
  <si>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</si>
  <si>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</si>
  <si>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</si>
  <si>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</si>
  <si>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</si>
  <si>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</si>
  <si>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</si>
  <si>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</si>
  <si>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</si>
  <si>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</si>
  <si>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</si>
  <si>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</si>
  <si>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</si>
  <si>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</si>
  <si>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</si>
  <si>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</si>
  <si>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</si>
  <si>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</si>
  <si>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</si>
  <si>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</si>
  <si>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</si>
  <si>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</si>
  <si>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</si>
  <si>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</si>
  <si>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</si>
  <si>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</si>
  <si>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</si>
  <si>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</si>
  <si>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</si>
  <si>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</si>
  <si>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</si>
  <si>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</si>
  <si>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</si>
  <si>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</si>
  <si>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</si>
  <si>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</si>
  <si>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</si>
  <si>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</si>
  <si>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</si>
  <si>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</si>
  <si>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</si>
  <si>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</si>
  <si>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</si>
  <si>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</si>
  <si>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</si>
  <si>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</si>
  <si>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</si>
  <si>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</si>
  <si>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</si>
  <si>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</si>
  <si>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</si>
  <si>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</si>
  <si>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</si>
  <si>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</si>
  <si>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</si>
  <si>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</si>
  <si>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</si>
  <si>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</si>
  <si>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</si>
  <si>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</si>
  <si>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</si>
  <si>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</si>
  <si>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</si>
  <si>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</si>
  <si>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</si>
  <si>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</si>
  <si>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</si>
  <si>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</si>
  <si>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</si>
  <si>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</si>
  <si>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</si>
  <si>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</si>
  <si>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</si>
  <si>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</si>
  <si>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</si>
  <si>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</si>
  <si>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</si>
  <si>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</si>
  <si>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</si>
  <si>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</si>
  <si>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</si>
  <si>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</si>
  <si>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</si>
  <si>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</si>
  <si>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</si>
  <si>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</si>
  <si>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</si>
  <si>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</si>
  <si>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</si>
  <si>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</si>
  <si>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</si>
  <si>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</si>
  <si>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</si>
  <si>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</si>
  <si>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</si>
  <si>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</si>
  <si>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</si>
  <si>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</si>
  <si>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</si>
  <si>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</si>
  <si>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</si>
  <si>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</si>
  <si>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</si>
  <si>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</si>
  <si>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</si>
  <si>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</si>
  <si>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</si>
  <si>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</si>
  <si>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</si>
  <si>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</si>
  <si>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</si>
  <si>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</si>
  <si>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</si>
  <si>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</si>
  <si>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</si>
  <si>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</si>
  <si>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</si>
  <si>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</si>
  <si>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</si>
  <si>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</si>
  <si>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</si>
  <si>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</si>
  <si>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</si>
  <si>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</si>
  <si>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</si>
  <si>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</si>
  <si>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</si>
  <si>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</si>
  <si>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</si>
  <si>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</si>
  <si>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</si>
  <si>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</si>
  <si>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</si>
  <si>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</si>
  <si>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</si>
  <si>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</si>
  <si>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</si>
  <si>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</si>
  <si>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</si>
  <si>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</si>
  <si>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</si>
  <si>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</si>
  <si>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</si>
  <si>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</si>
  <si>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</si>
  <si>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</si>
  <si>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</si>
  <si>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</si>
  <si>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</si>
  <si>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</si>
  <si>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</si>
  <si>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</si>
  <si>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</si>
  <si>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</si>
  <si>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</si>
  <si>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</si>
  <si>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</si>
  <si>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</si>
  <si>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</si>
  <si>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</si>
  <si>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</si>
  <si>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</si>
  <si>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</si>
  <si>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</si>
  <si>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</si>
  <si>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</si>
  <si>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</si>
  <si>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</si>
  <si>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</si>
  <si>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</si>
  <si>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</si>
  <si>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</si>
  <si>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</si>
  <si>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</si>
  <si>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</si>
  <si>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</si>
  <si>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</si>
  <si>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</si>
  <si>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</si>
  <si>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</si>
  <si>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</si>
  <si>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</si>
  <si>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</si>
  <si>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</si>
  <si>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</si>
  <si>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</si>
  <si>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</si>
  <si>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</si>
  <si>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</si>
  <si>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</si>
  <si>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</si>
  <si>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</si>
  <si>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</si>
  <si>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</si>
  <si>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</si>
  <si>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</si>
  <si>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</si>
  <si>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</si>
  <si>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</si>
  <si>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</si>
  <si>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</si>
  <si>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</si>
  <si>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</si>
  <si>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</si>
  <si>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</si>
  <si>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</si>
  <si>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</si>
  <si>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</si>
  <si>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</si>
  <si>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</si>
  <si>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</si>
  <si>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</si>
  <si>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</si>
  <si>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</si>
  <si>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</si>
  <si>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</si>
  <si>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</si>
  <si>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</si>
  <si>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</si>
  <si>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</si>
  <si>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</si>
  <si>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</si>
  <si>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</si>
  <si>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</si>
  <si>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</si>
  <si>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</si>
  <si>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</si>
  <si>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</si>
  <si>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</si>
  <si>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</si>
  <si>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</si>
  <si>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</si>
  <si>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</si>
  <si>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</si>
  <si>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</si>
  <si>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</si>
  <si>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</si>
  <si>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</si>
  <si>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</si>
  <si>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</si>
  <si>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</si>
  <si>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</si>
  <si>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</si>
  <si>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</si>
  <si>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</si>
  <si>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</si>
  <si>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</si>
  <si>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</si>
  <si>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</si>
  <si>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</si>
  <si>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</si>
  <si>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</si>
  <si>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</si>
  <si>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</si>
  <si>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</si>
  <si>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</si>
  <si>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</si>
  <si>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</si>
  <si>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</si>
  <si>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</si>
  <si>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</si>
  <si>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</si>
  <si>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</si>
  <si>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</si>
  <si>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</si>
  <si>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</si>
  <si>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</si>
  <si>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</si>
  <si>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</si>
  <si>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</si>
  <si>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</si>
  <si>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</si>
  <si>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</si>
  <si>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</si>
  <si>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</si>
  <si>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</si>
  <si>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</si>
  <si>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</si>
  <si>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</si>
  <si>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</si>
  <si>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</si>
  <si>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</si>
  <si>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</si>
  <si>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</si>
  <si>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</si>
  <si>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</si>
  <si>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</si>
  <si>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</si>
  <si>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</si>
  <si>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</si>
  <si>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</si>
  <si>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</si>
  <si>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</si>
  <si>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</si>
  <si>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</si>
  <si>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</si>
  <si>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</si>
  <si>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</si>
  <si>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</si>
  <si>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</si>
  <si>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</si>
  <si>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</si>
  <si>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</si>
  <si>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</si>
  <si>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</si>
  <si>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</si>
  <si>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</si>
  <si>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</si>
  <si>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</si>
  <si>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</si>
  <si>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</si>
  <si>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</si>
  <si>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</si>
  <si>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</si>
  <si>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</si>
  <si>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</si>
  <si>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</si>
  <si>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</si>
  <si>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</si>
  <si>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</si>
  <si>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</si>
  <si>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</si>
  <si>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</si>
  <si>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</si>
  <si>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</si>
  <si>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</si>
  <si>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</si>
  <si>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</si>
  <si>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</si>
  <si>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</si>
  <si>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</si>
  <si>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</si>
  <si>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</si>
  <si>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</si>
  <si>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</si>
  <si>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</si>
  <si>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</si>
  <si>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</si>
  <si>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</si>
  <si>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</si>
  <si>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</si>
  <si>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</si>
  <si>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</si>
  <si>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</si>
  <si>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</si>
  <si>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</si>
  <si>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</si>
  <si>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</si>
  <si>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</si>
  <si>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</si>
  <si>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</si>
  <si>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</si>
  <si>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</si>
  <si>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</si>
  <si>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</si>
  <si>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</si>
  <si>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</si>
  <si>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</si>
  <si>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</si>
  <si>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</si>
  <si>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</si>
  <si>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</si>
  <si>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</si>
  <si>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</si>
  <si>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</si>
  <si>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</si>
  <si>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</si>
  <si>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</si>
  <si>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</si>
  <si>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</si>
  <si>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</si>
  <si>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</si>
  <si>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</si>
  <si>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</si>
  <si>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</si>
  <si>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</si>
  <si>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</si>
  <si>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</si>
  <si>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</si>
  <si>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</si>
  <si>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</si>
  <si>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</si>
  <si>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</si>
  <si>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</si>
  <si>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</si>
  <si>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</si>
  <si>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</si>
  <si>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</si>
  <si>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</si>
  <si>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</si>
  <si>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</si>
  <si>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</si>
  <si>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</si>
  <si>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</si>
  <si>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</si>
  <si>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</si>
  <si>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</si>
  <si>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</si>
  <si>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</si>
  <si>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</si>
  <si>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</si>
  <si>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</si>
  <si>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</si>
  <si>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</si>
  <si>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</si>
  <si>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</si>
  <si>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</si>
  <si>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</si>
  <si>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</si>
  <si>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</si>
  <si>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</si>
  <si>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</si>
  <si>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</si>
  <si>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</si>
  <si>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</si>
  <si>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</si>
  <si>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</si>
  <si>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</si>
  <si>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</si>
  <si>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</si>
  <si>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</si>
  <si>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</si>
  <si>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</si>
  <si>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</si>
  <si>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</si>
  <si>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</si>
  <si>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</si>
  <si>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</si>
  <si>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</si>
  <si>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</si>
  <si>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</si>
  <si>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</si>
  <si>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</si>
  <si>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</si>
  <si>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</si>
  <si>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</si>
  <si>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</si>
  <si>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</si>
  <si>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</si>
  <si>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</si>
  <si>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</si>
  <si>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</si>
  <si>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</si>
  <si>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</si>
  <si>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</si>
  <si>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</si>
  <si>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</si>
  <si>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</si>
  <si>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</si>
  <si>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</si>
  <si>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</si>
  <si>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</si>
  <si>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</si>
  <si>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</si>
  <si>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</si>
  <si>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</si>
  <si>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</si>
  <si>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</si>
  <si>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</si>
  <si>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</si>
  <si>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</si>
  <si>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</si>
  <si>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</si>
  <si>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</si>
  <si>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</si>
  <si>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</si>
  <si>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</si>
  <si>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</si>
  <si>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</si>
  <si>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</si>
  <si>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</si>
  <si>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</si>
  <si>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</si>
  <si>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</si>
  <si>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</si>
  <si>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</si>
  <si>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</si>
  <si>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</si>
  <si>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</si>
  <si>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</si>
  <si>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</si>
  <si>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</si>
  <si>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</si>
  <si>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</si>
  <si>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</si>
  <si>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</si>
  <si>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</si>
  <si>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</si>
  <si>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</si>
  <si>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</si>
  <si>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</si>
  <si>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</si>
  <si>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</si>
  <si>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</si>
  <si>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</si>
  <si>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</si>
  <si>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</si>
  <si>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</si>
  <si>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</si>
  <si>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</si>
  <si>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</si>
  <si>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</si>
  <si>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</si>
  <si>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</si>
  <si>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</si>
  <si>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</si>
  <si>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</si>
  <si>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</si>
  <si>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</si>
  <si>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</si>
  <si>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</si>
  <si>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</si>
  <si>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</si>
  <si>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</si>
  <si>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</si>
  <si>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</si>
  <si>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</si>
  <si>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</si>
  <si>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</si>
  <si>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</si>
  <si>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</si>
  <si>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</si>
  <si>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</si>
  <si>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</si>
  <si>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</si>
  <si>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</si>
  <si>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</si>
  <si>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</si>
  <si>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</si>
  <si>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</si>
  <si>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</si>
  <si>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</si>
  <si>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</si>
  <si>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</si>
  <si>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</si>
  <si>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</si>
  <si>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</si>
  <si>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</si>
  <si>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</si>
  <si>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</si>
  <si>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</si>
  <si>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</si>
  <si>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</si>
  <si>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</si>
  <si>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</si>
  <si>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</si>
  <si>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</si>
  <si>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</si>
  <si>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</si>
  <si>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</si>
  <si>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</si>
  <si>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</si>
  <si>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</si>
  <si>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</si>
  <si>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</si>
  <si>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</si>
  <si>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</si>
  <si>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</si>
  <si>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</si>
  <si>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</si>
  <si>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</si>
  <si>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</si>
  <si>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</si>
  <si>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</si>
  <si>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</si>
  <si>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</si>
  <si>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</si>
  <si>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</si>
  <si>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</si>
  <si>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</si>
  <si>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</si>
  <si>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</si>
  <si>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</si>
  <si>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</si>
  <si>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</si>
  <si>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</si>
  <si>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</si>
  <si>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</si>
  <si>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</si>
  <si>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</si>
  <si>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</si>
  <si>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</si>
  <si>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</si>
  <si>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</si>
  <si>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</si>
  <si>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</si>
  <si>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</si>
  <si>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</si>
  <si>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</si>
  <si>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</si>
  <si>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</si>
  <si>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</si>
  <si>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</si>
  <si>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</si>
  <si>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</si>
  <si>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</si>
  <si>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</si>
  <si>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</si>
  <si>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</si>
  <si>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</si>
  <si>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</si>
  <si>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</si>
  <si>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</si>
  <si>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</si>
  <si>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</si>
  <si>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</si>
  <si>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</si>
  <si>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</si>
  <si>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</si>
  <si>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</si>
  <si>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</si>
  <si>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</si>
  <si>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</si>
  <si>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</si>
  <si>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</si>
  <si>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</si>
  <si>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</si>
  <si>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</si>
  <si>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</si>
  <si>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</si>
  <si>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</si>
  <si>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</si>
  <si>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</si>
  <si>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</si>
  <si>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</si>
  <si>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</si>
  <si>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</si>
  <si>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</si>
  <si>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</si>
  <si>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</si>
  <si>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</si>
  <si>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</si>
  <si>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</si>
  <si>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</si>
  <si>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</si>
  <si>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</si>
  <si>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</si>
  <si>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</si>
  <si>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</si>
  <si>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</si>
  <si>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</si>
  <si>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</si>
  <si>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</si>
  <si>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</si>
  <si>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</si>
  <si>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</si>
  <si>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</si>
  <si>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</si>
  <si>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</si>
  <si>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</si>
  <si>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</si>
  <si>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</si>
  <si>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</si>
  <si>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</si>
  <si>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</si>
  <si>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</si>
  <si>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</si>
  <si>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</si>
  <si>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</si>
  <si>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</si>
  <si>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</si>
  <si>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</si>
  <si>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</si>
  <si>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</si>
  <si>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</si>
  <si>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</si>
  <si>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</si>
  <si>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</si>
  <si>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</si>
  <si>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</si>
  <si>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</si>
  <si>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</si>
  <si>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</si>
  <si>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</si>
  <si>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</si>
  <si>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</si>
  <si>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</si>
  <si>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</si>
  <si>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</si>
  <si>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</si>
  <si>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</si>
  <si>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</si>
  <si>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</si>
  <si>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</si>
  <si>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</si>
  <si>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</si>
  <si>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</si>
  <si>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</si>
  <si>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</si>
  <si>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</si>
  <si>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</si>
  <si>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</si>
  <si>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</si>
  <si>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</si>
  <si>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</si>
  <si>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</si>
  <si>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</si>
  <si>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</si>
  <si>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</si>
  <si>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</si>
  <si>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</si>
  <si>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</si>
  <si>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</si>
  <si>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</si>
  <si>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</si>
  <si>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</si>
  <si>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</si>
  <si>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</si>
  <si>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</si>
  <si>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</si>
  <si>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</si>
  <si>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</si>
  <si>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</si>
  <si>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</si>
  <si>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</si>
  <si>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</si>
  <si>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</si>
  <si>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</si>
  <si>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</si>
  <si>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</si>
  <si>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</si>
  <si>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</si>
  <si>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</si>
  <si>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</si>
  <si>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</si>
  <si>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</si>
  <si>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</si>
  <si>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</si>
  <si>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</si>
  <si>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</si>
  <si>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</si>
  <si>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</si>
  <si>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</si>
  <si>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</si>
  <si>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</si>
  <si>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</si>
  <si>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</si>
  <si>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</si>
  <si>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</si>
  <si>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</si>
  <si>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</si>
  <si>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</si>
  <si>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</si>
  <si>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</si>
  <si>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</si>
  <si>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</si>
  <si>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</si>
  <si>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</si>
  <si>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</si>
  <si>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</si>
  <si>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</si>
  <si>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</si>
  <si>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</si>
  <si>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</si>
  <si>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</si>
  <si>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</si>
  <si>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</si>
  <si>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</si>
  <si>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</si>
  <si>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</si>
  <si>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</si>
  <si>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</si>
  <si>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</si>
  <si>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</si>
  <si>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</si>
  <si>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</si>
  <si>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</si>
  <si>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</si>
  <si>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</si>
  <si>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</si>
  <si>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</si>
  <si>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</si>
  <si>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</si>
  <si>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</si>
  <si>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</si>
  <si>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</si>
  <si>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</si>
  <si>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</si>
  <si>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</si>
  <si>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</si>
  <si>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</si>
  <si>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</si>
  <si>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</si>
  <si>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</si>
  <si>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</si>
  <si>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</si>
  <si>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</si>
  <si>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</si>
  <si>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</si>
  <si>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</si>
  <si>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</si>
  <si>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</si>
  <si>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</si>
  <si>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</si>
  <si>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</si>
  <si>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</si>
  <si>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</si>
  <si>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</si>
  <si>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</si>
  <si>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</si>
  <si>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</si>
  <si>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</si>
  <si>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</si>
  <si>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</si>
  <si>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</si>
  <si>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</si>
  <si>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</si>
  <si>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</si>
  <si>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</si>
  <si>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</si>
  <si>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</si>
  <si>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</si>
  <si>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</si>
  <si>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</si>
  <si>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</si>
  <si>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</si>
  <si>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</si>
  <si>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</si>
  <si>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</si>
  <si>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</si>
  <si>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</si>
  <si>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</si>
  <si>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</si>
  <si>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</si>
  <si>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</si>
  <si>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</si>
  <si>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</si>
  <si>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</si>
  <si>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</si>
  <si>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</si>
  <si>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</si>
  <si>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</si>
  <si>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</si>
  <si>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</si>
  <si>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</si>
  <si>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</si>
  <si>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</si>
  <si>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</si>
  <si>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</si>
  <si>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</si>
  <si>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</si>
  <si>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</si>
  <si>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</si>
  <si>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</si>
  <si>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</si>
  <si>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</si>
  <si>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</si>
  <si>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</si>
  <si>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</si>
  <si>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</si>
  <si>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</si>
  <si>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</si>
  <si>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</si>
  <si>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</si>
  <si>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</si>
  <si>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</si>
  <si>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</si>
  <si>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</si>
  <si>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</si>
  <si>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</si>
  <si>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</si>
  <si>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</si>
  <si>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</si>
  <si>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</si>
  <si>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</si>
  <si>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</si>
  <si>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</si>
  <si>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</si>
  <si>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</si>
  <si>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</si>
  <si>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</si>
  <si>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</si>
  <si>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</si>
  <si>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</si>
  <si>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</si>
  <si>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</si>
  <si>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</si>
  <si>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</si>
  <si>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</si>
  <si>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</si>
  <si>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</si>
  <si>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</si>
  <si>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</si>
  <si>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</si>
  <si>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</si>
  <si>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</si>
  <si>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</si>
  <si>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</si>
  <si>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</si>
  <si>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</si>
  <si>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</si>
  <si>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</si>
  <si>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</si>
  <si>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</si>
  <si>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</si>
  <si>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</si>
  <si>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</si>
  <si>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</si>
  <si>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</si>
  <si>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</si>
  <si>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</si>
  <si>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</si>
  <si>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</si>
  <si>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</si>
  <si>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</si>
  <si>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</si>
  <si>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</si>
  <si>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</si>
  <si>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</si>
  <si>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</si>
  <si>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</si>
  <si>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</si>
  <si>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</si>
  <si>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</si>
  <si>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</si>
  <si>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</si>
  <si>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</si>
  <si>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</si>
  <si>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</si>
  <si>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</si>
  <si>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</si>
  <si>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</si>
  <si>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</si>
  <si>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</si>
  <si>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</si>
  <si>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</si>
  <si>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</si>
  <si>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</si>
  <si>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</si>
  <si>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</si>
  <si>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</si>
  <si>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</si>
  <si>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</si>
  <si>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</si>
  <si>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</si>
  <si>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</si>
  <si>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</si>
  <si>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</si>
  <si>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</si>
  <si>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</si>
  <si>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</si>
  <si>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</si>
  <si>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</si>
  <si>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</si>
  <si>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</si>
  <si>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</si>
  <si>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</si>
  <si>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</si>
  <si>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</si>
  <si>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</si>
  <si>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</si>
  <si>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</si>
  <si>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</si>
  <si>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</si>
  <si>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</si>
  <si>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</si>
  <si>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</si>
  <si>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</si>
  <si>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</si>
  <si>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</si>
  <si>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</si>
  <si>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</si>
  <si>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</si>
  <si>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</si>
  <si>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</si>
  <si>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</si>
  <si>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</si>
  <si>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</si>
  <si>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</si>
  <si>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</si>
  <si>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</si>
  <si>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</si>
  <si>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</si>
  <si>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</si>
  <si>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</si>
  <si>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</si>
  <si>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</si>
  <si>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</si>
  <si>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</si>
  <si>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</si>
  <si>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</si>
  <si>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</si>
  <si>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</si>
  <si>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</si>
  <si>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</si>
  <si>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</si>
  <si>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</si>
  <si>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</si>
  <si>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</si>
  <si>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</si>
  <si>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</si>
  <si>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</si>
  <si>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</si>
  <si>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</si>
  <si>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</si>
  <si>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</si>
  <si>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</si>
  <si>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</si>
  <si>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</si>
  <si>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</si>
  <si>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</si>
  <si>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</si>
  <si>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</si>
  <si>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</si>
  <si>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</si>
  <si>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</si>
  <si>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</si>
  <si>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</si>
  <si>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</si>
  <si>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</si>
  <si>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</si>
  <si>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</si>
  <si>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</si>
  <si>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</si>
  <si>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</si>
  <si>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</si>
  <si>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</si>
  <si>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</si>
  <si>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</si>
  <si>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</si>
  <si>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</si>
  <si>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</si>
  <si>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</si>
  <si>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</si>
  <si>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</si>
  <si>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</si>
  <si>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</si>
  <si>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</si>
  <si>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</si>
  <si>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</si>
  <si>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</si>
  <si>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</si>
  <si>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</si>
  <si>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</si>
  <si>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</si>
  <si>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</si>
  <si>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</si>
  <si>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</si>
  <si>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</si>
  <si>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</si>
  <si>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</si>
  <si>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</si>
  <si>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</si>
  <si>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</si>
  <si>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</si>
  <si>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</si>
  <si>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</si>
  <si>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</si>
  <si>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</si>
  <si>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</si>
  <si>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</si>
  <si>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</si>
  <si>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</si>
  <si>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</si>
  <si>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</si>
  <si>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</si>
  <si>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</si>
  <si>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</si>
  <si>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</si>
  <si>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</si>
  <si>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</si>
  <si>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</si>
  <si>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</si>
  <si>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</si>
  <si>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</si>
  <si>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</si>
  <si>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</si>
  <si>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</si>
  <si>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</si>
  <si>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</si>
  <si>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</si>
  <si>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</si>
  <si>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</si>
  <si>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</si>
  <si>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</si>
  <si>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</si>
  <si>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</si>
  <si>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</si>
  <si>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</si>
  <si>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</si>
  <si>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</si>
  <si>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</si>
  <si>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</si>
  <si>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</si>
  <si>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</si>
  <si>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</si>
  <si>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</si>
  <si>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</si>
  <si>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</si>
  <si>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</si>
  <si>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</si>
  <si>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</si>
  <si>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</si>
  <si>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</si>
  <si>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</si>
  <si>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</si>
  <si>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</si>
  <si>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</si>
  <si>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</si>
  <si>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</si>
  <si>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</si>
  <si>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</si>
  <si>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</si>
  <si>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</si>
  <si>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</si>
  <si>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</si>
  <si>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</si>
  <si>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</si>
  <si>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</si>
  <si>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</si>
  <si>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</si>
  <si>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</si>
  <si>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</si>
  <si>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</si>
  <si>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</si>
  <si>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</si>
  <si>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</si>
  <si>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</si>
  <si>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</si>
  <si>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</si>
  <si>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</si>
  <si>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</si>
  <si>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</si>
  <si>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</si>
  <si>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</si>
  <si>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</si>
  <si>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</si>
  <si>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</si>
  <si>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</si>
  <si>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</si>
  <si>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</si>
  <si>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</si>
  <si>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</si>
  <si>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</si>
  <si>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</si>
  <si>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</si>
  <si>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</si>
  <si>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</si>
  <si>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</si>
  <si>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</si>
  <si>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</si>
  <si>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</si>
  <si>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</si>
  <si>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</si>
  <si>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</si>
  <si>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</si>
  <si>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</si>
  <si>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</si>
  <si>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</si>
  <si>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</si>
  <si>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</si>
  <si>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</si>
  <si>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</si>
  <si>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</si>
  <si>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</si>
  <si>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</si>
  <si>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</si>
  <si>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</si>
  <si>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</si>
  <si>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</si>
  <si>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</si>
  <si>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</si>
  <si>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</si>
  <si>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</si>
  <si>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</si>
  <si>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</si>
  <si>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</si>
  <si>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</si>
  <si>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</si>
  <si>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</si>
  <si>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</si>
  <si>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</si>
  <si>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</si>
  <si>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</si>
  <si>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</si>
  <si>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</si>
  <si>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</si>
  <si>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</si>
  <si>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</si>
  <si>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</si>
  <si>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</si>
  <si>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</si>
  <si>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</si>
  <si>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</si>
  <si>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</si>
  <si>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</si>
  <si>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</si>
  <si>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</si>
  <si>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</si>
  <si>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</si>
  <si>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</si>
  <si>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</si>
  <si>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</si>
  <si>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</si>
  <si>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</si>
  <si>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</si>
  <si>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</si>
  <si>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</si>
  <si>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</si>
  <si>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</si>
  <si>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</si>
  <si>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</si>
  <si>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</si>
  <si>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</si>
  <si>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</si>
  <si>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</si>
  <si>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</si>
  <si>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</si>
  <si>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</si>
  <si>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</si>
  <si>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</si>
  <si>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</si>
  <si>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</si>
  <si>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</si>
  <si>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</si>
  <si>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</si>
  <si>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</si>
  <si>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</si>
  <si>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</si>
  <si>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</si>
  <si>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</si>
  <si>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</si>
  <si>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</si>
  <si>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</si>
  <si>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</si>
  <si>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</si>
  <si>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</si>
  <si>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</si>
  <si>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</si>
  <si>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</si>
  <si>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</si>
  <si>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</si>
  <si>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</si>
  <si>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</si>
  <si>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</si>
  <si>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</si>
  <si>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</si>
  <si>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</si>
  <si>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</si>
  <si>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</si>
  <si>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</si>
  <si>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</si>
  <si>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</si>
  <si>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</si>
  <si>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</si>
  <si>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</si>
  <si>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</si>
  <si>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</si>
  <si>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</si>
  <si>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</si>
  <si>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</si>
  <si>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</si>
  <si>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</si>
  <si>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</si>
  <si>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</si>
  <si>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</si>
  <si>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</si>
  <si>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</si>
  <si>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</si>
  <si>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</si>
  <si>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</si>
  <si>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</si>
  <si>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</si>
  <si>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</si>
  <si>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</si>
  <si>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</si>
  <si>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</si>
  <si>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</si>
  <si>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</si>
  <si>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</si>
  <si>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</si>
  <si>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</si>
  <si>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</si>
  <si>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</si>
  <si>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</si>
  <si>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</si>
  <si>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</si>
  <si>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</si>
  <si>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</si>
  <si>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</si>
  <si>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</si>
  <si>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</si>
  <si>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</si>
  <si>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</si>
  <si>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</si>
  <si>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</si>
  <si>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</si>
  <si>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</si>
  <si>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</si>
  <si>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</si>
  <si>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</si>
  <si>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</si>
  <si>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</si>
  <si>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</si>
  <si>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</si>
  <si>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</si>
  <si>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</si>
  <si>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</si>
  <si>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</si>
  <si>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</si>
  <si>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</si>
  <si>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</si>
  <si>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</si>
  <si>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</si>
  <si>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</si>
  <si>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</si>
  <si>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</si>
  <si>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</si>
  <si>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</si>
  <si>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</si>
  <si>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</si>
  <si>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</si>
  <si>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</si>
  <si>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</si>
  <si>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</si>
  <si>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</si>
  <si>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</si>
  <si>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</si>
  <si>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</si>
  <si>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</si>
  <si>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</si>
  <si>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</si>
  <si>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</si>
  <si>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</si>
  <si>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</si>
  <si>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</si>
  <si>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</si>
  <si>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</si>
  <si>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</si>
  <si>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</si>
  <si>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</si>
  <si>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</si>
  <si>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</si>
  <si>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</si>
  <si>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</si>
  <si>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</si>
  <si>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</si>
  <si>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</si>
  <si>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</si>
  <si>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</si>
  <si>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</si>
  <si>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</si>
  <si>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</si>
  <si>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</si>
  <si>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</si>
  <si>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</si>
  <si>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</si>
  <si>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</si>
  <si>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</si>
  <si>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</si>
  <si>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</si>
  <si>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</si>
  <si>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</si>
  <si>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</si>
  <si>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</si>
  <si>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</si>
  <si>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</si>
  <si>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</si>
  <si>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</si>
  <si>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</si>
  <si>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</si>
  <si>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</si>
  <si>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</si>
  <si>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</si>
  <si>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</si>
  <si>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</si>
  <si>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</si>
  <si>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</si>
  <si>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</si>
  <si>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</si>
  <si>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</si>
  <si>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</si>
  <si>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</si>
  <si>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</si>
  <si>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</si>
  <si>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</si>
  <si>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</si>
  <si>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</si>
  <si>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</si>
  <si>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</si>
  <si>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</si>
  <si>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</si>
  <si>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</si>
  <si>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</si>
  <si>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</si>
  <si>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</si>
  <si>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</si>
  <si>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</si>
  <si>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</si>
  <si>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</si>
  <si>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</si>
  <si>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</si>
  <si>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</si>
  <si>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</si>
  <si>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</si>
  <si>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</si>
  <si>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</si>
  <si>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</si>
  <si>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</si>
  <si>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</si>
  <si>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</si>
  <si>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</si>
  <si>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</si>
  <si>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</si>
  <si>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</si>
  <si>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</si>
  <si>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</si>
  <si>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</si>
  <si>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</si>
  <si>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</si>
  <si>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</si>
  <si>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</si>
  <si>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</si>
  <si>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</si>
  <si>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</si>
  <si>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</si>
  <si>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</si>
  <si>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</si>
  <si>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</si>
  <si>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</si>
  <si>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</si>
  <si>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</si>
  <si>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</si>
  <si>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</si>
  <si>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</si>
  <si>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</si>
  <si>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</si>
  <si>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</si>
  <si>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</si>
  <si>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</si>
  <si>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</si>
  <si>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</si>
  <si>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</si>
  <si>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</si>
  <si>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</si>
  <si>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</si>
  <si>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</si>
  <si>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</si>
  <si>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</si>
  <si>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</si>
  <si>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</si>
  <si>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</si>
  <si>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</si>
  <si>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</si>
  <si>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</si>
  <si>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</si>
  <si>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</si>
  <si>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</si>
  <si>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</si>
  <si>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</si>
  <si>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</si>
  <si>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</si>
  <si>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</si>
  <si>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</si>
  <si>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</si>
  <si>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</si>
  <si>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</si>
  <si>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</si>
  <si>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</si>
  <si>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</si>
  <si>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</si>
  <si>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</si>
  <si>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</si>
  <si>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</si>
  <si>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</si>
  <si>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</si>
  <si>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</si>
  <si>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</si>
  <si>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</si>
  <si>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</si>
  <si>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</si>
  <si>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</si>
  <si>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</si>
  <si>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</si>
  <si>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</si>
  <si>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</si>
  <si>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</si>
  <si>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</si>
  <si>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</si>
  <si>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</si>
  <si>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</si>
  <si>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</si>
  <si>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</si>
  <si>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</si>
  <si>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</si>
  <si>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</si>
  <si>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</si>
  <si>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</si>
  <si>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</si>
  <si>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</si>
  <si>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</si>
  <si>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</si>
  <si>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</si>
  <si>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</si>
  <si>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</si>
  <si>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</si>
  <si>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</si>
  <si>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</si>
  <si>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</si>
  <si>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</si>
  <si>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</si>
  <si>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</si>
  <si>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</si>
  <si>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</si>
  <si>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</si>
  <si>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</si>
  <si>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</si>
  <si>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</si>
  <si>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</si>
  <si>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</si>
  <si>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</si>
  <si>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</si>
  <si>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</si>
  <si>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</si>
  <si>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</si>
  <si>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</si>
  <si>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</si>
  <si>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</si>
  <si>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</si>
  <si>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</si>
  <si>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</si>
  <si>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</si>
  <si>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</si>
  <si>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</si>
  <si>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</si>
  <si>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</si>
  <si>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</si>
  <si>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</si>
  <si>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</si>
  <si>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</si>
  <si>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</si>
  <si>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</si>
  <si>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</si>
  <si>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</si>
  <si>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</si>
  <si>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</si>
  <si>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</si>
  <si>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</si>
  <si>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</si>
  <si>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</si>
  <si>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</si>
  <si>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</si>
  <si>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</si>
  <si>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</si>
  <si>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</si>
  <si>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</si>
  <si>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</si>
  <si>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</si>
  <si>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</si>
  <si>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</si>
  <si>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</si>
  <si>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</si>
  <si>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</si>
  <si>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</si>
  <si>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</si>
  <si>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</si>
  <si>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</si>
  <si>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</si>
  <si>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</si>
  <si>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</si>
  <si>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</si>
  <si>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</si>
  <si>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</si>
  <si>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</si>
  <si>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</si>
  <si>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</si>
  <si>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</si>
  <si>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</si>
  <si>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</si>
  <si>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</si>
  <si>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</si>
  <si>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</si>
  <si>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</si>
  <si>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</si>
  <si>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</si>
  <si>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</si>
  <si>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</si>
  <si>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</si>
  <si>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</si>
  <si>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</si>
  <si>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</si>
  <si>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</si>
  <si>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</si>
  <si>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</si>
  <si>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</si>
  <si>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</si>
  <si>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</si>
  <si>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</si>
  <si>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</si>
  <si>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</si>
  <si>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</si>
  <si>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</si>
  <si>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</si>
  <si>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</si>
  <si>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</si>
  <si>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</si>
  <si>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</si>
  <si>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</si>
  <si>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</si>
  <si>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</si>
  <si>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</si>
  <si>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</si>
  <si>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</si>
  <si>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</si>
  <si>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</si>
  <si>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</si>
  <si>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</si>
  <si>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</si>
  <si>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</si>
  <si>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</si>
  <si>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</si>
  <si>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</si>
  <si>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</si>
  <si>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</si>
  <si>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</si>
  <si>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</si>
  <si>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</si>
  <si>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</si>
  <si>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</si>
  <si>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</si>
  <si>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</si>
  <si>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</si>
  <si>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</si>
  <si>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</si>
  <si>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</si>
  <si>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</si>
  <si>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</si>
  <si>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</si>
  <si>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</si>
  <si>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</si>
  <si>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</si>
  <si>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</si>
  <si>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</si>
  <si>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</si>
  <si>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</si>
  <si>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</si>
  <si>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</si>
  <si>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</si>
  <si>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</si>
  <si>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</si>
  <si>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</si>
  <si>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</si>
  <si>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</si>
  <si>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</si>
  <si>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</si>
  <si>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</si>
  <si>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</si>
  <si>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</si>
  <si>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</si>
  <si>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</si>
  <si>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</si>
  <si>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</si>
  <si>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</si>
  <si>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</si>
  <si>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</si>
  <si>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</si>
  <si>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</si>
  <si>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</si>
  <si>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</si>
  <si>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</si>
  <si>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</si>
  <si>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</si>
  <si>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</si>
  <si>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</si>
  <si>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</si>
  <si>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</si>
  <si>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</si>
  <si>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</si>
  <si>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</si>
  <si>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</si>
  <si>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</si>
  <si>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</si>
  <si>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</si>
  <si>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</si>
  <si>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</si>
  <si>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</si>
  <si>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</si>
  <si>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</si>
  <si>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</si>
  <si>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</si>
  <si>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</si>
  <si>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</si>
  <si>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</si>
  <si>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</si>
  <si>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</si>
  <si>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</si>
  <si>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</si>
  <si>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</si>
  <si>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</si>
  <si>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</si>
  <si>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</si>
  <si>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</si>
  <si>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</si>
  <si>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</si>
  <si>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</si>
  <si>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</si>
  <si>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</si>
  <si>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</si>
  <si>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</si>
  <si>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</si>
  <si>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</si>
  <si>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</si>
  <si>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</si>
  <si>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</si>
  <si>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</si>
  <si>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</si>
  <si>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</si>
  <si>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</si>
  <si>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</si>
  <si>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</si>
  <si>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</si>
  <si>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</si>
  <si>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</si>
  <si>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</si>
  <si>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</si>
  <si>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</si>
  <si>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</si>
  <si>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</si>
  <si>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</si>
  <si>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</si>
  <si>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</si>
  <si>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</si>
  <si>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</si>
  <si>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</si>
  <si>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</si>
  <si>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</si>
  <si>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</si>
  <si>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</si>
  <si>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</si>
  <si>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</si>
  <si>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</si>
  <si>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</si>
  <si>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</si>
  <si>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</si>
  <si>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</si>
  <si>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</si>
  <si>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</si>
  <si>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</si>
  <si>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</si>
  <si>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</si>
  <si>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</si>
  <si>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</si>
  <si>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</si>
  <si>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</si>
  <si>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</si>
  <si>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</si>
  <si>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</si>
  <si>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</si>
  <si>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</si>
  <si>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</si>
  <si>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</si>
  <si>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</si>
  <si>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</si>
  <si>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</si>
  <si>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</si>
  <si>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</si>
  <si>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</si>
  <si>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</si>
  <si>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</si>
  <si>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</si>
  <si>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</si>
  <si>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</si>
  <si>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</si>
  <si>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</si>
  <si>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</si>
  <si>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</si>
  <si>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</si>
  <si>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</si>
  <si>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</si>
  <si>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</si>
  <si>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</si>
  <si>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</si>
  <si>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</si>
  <si>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</si>
  <si>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</si>
  <si>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</si>
  <si>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</si>
  <si>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</si>
  <si>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</si>
  <si>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</si>
  <si>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</si>
  <si>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</si>
  <si>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</si>
  <si>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</si>
  <si>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</si>
  <si>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</si>
  <si>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</si>
  <si>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</si>
  <si>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</si>
  <si>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</si>
  <si>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</si>
  <si>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</si>
  <si>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</si>
  <si>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</si>
  <si>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</si>
  <si>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</si>
  <si>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</si>
  <si>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</si>
  <si>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</si>
  <si>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</si>
  <si>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</si>
  <si>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</si>
  <si>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</si>
  <si>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</si>
  <si>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</si>
  <si>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</si>
  <si>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</si>
  <si>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</si>
  <si>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</si>
  <si>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</si>
  <si>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</si>
  <si>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</si>
  <si>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</si>
  <si>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</si>
  <si>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</si>
  <si>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</si>
  <si>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</si>
  <si>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</si>
  <si>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</si>
  <si>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</si>
  <si>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</si>
  <si>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</si>
  <si>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</si>
  <si>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</si>
  <si>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</si>
  <si>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</si>
  <si>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</si>
  <si>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</si>
  <si>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</si>
  <si>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</si>
  <si>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</si>
  <si>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</si>
  <si>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</si>
  <si>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</si>
  <si>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</si>
  <si>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</si>
  <si>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</si>
  <si>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</si>
  <si>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</si>
  <si>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</si>
  <si>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</si>
  <si>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</si>
  <si>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</si>
  <si>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</si>
  <si>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</si>
  <si>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</si>
  <si>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</si>
  <si>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</si>
  <si>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</si>
  <si>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</si>
  <si>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</si>
  <si>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</si>
  <si>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</si>
  <si>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</si>
  <si>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</si>
  <si>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</si>
  <si>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</si>
  <si>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</si>
  <si>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</si>
  <si>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</si>
  <si>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</si>
  <si>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</si>
  <si>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</si>
  <si>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</si>
  <si>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</si>
  <si>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</si>
  <si>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</si>
  <si>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</si>
  <si>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</si>
  <si>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</si>
  <si>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</si>
  <si>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</si>
  <si>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</si>
  <si>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</si>
  <si>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</si>
  <si>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</si>
  <si>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</si>
  <si>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</si>
  <si>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</si>
  <si>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</si>
  <si>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</si>
  <si>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</si>
  <si>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</si>
  <si>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</si>
  <si>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</si>
  <si>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</si>
  <si>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</si>
  <si>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</si>
  <si>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</si>
  <si>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</si>
  <si>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</si>
  <si>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</si>
  <si>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</si>
  <si>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</si>
  <si>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</si>
  <si>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</si>
  <si>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</si>
  <si>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</si>
  <si>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</si>
  <si>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</si>
  <si>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</si>
  <si>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</si>
  <si>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</si>
  <si>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</si>
  <si>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</si>
  <si>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</si>
  <si>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</si>
  <si>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</si>
  <si>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</si>
  <si>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</si>
  <si>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</si>
  <si>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</si>
  <si>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</si>
  <si>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</si>
  <si>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</si>
  <si>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</si>
  <si>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</si>
  <si>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</si>
  <si>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</si>
  <si>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</si>
  <si>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</si>
  <si>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</si>
  <si>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</si>
  <si>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</si>
  <si>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</si>
  <si>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</si>
  <si>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</si>
  <si>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</si>
  <si>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</si>
  <si>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</si>
  <si>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</si>
  <si>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</si>
  <si>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</si>
  <si>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</si>
  <si>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</si>
  <si>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</si>
  <si>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</si>
  <si>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</si>
  <si>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</si>
  <si>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</si>
  <si>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</si>
  <si>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</si>
  <si>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</si>
  <si>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</si>
  <si>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</si>
  <si>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</si>
  <si>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</si>
  <si>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</si>
  <si>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</si>
  <si>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</si>
  <si>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</si>
  <si>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</si>
  <si>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</si>
  <si>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</si>
  <si>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</si>
  <si>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</si>
  <si>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</si>
  <si>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</si>
  <si>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</si>
  <si>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</si>
  <si>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</si>
  <si>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</si>
  <si>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</si>
  <si>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</si>
  <si>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</si>
  <si>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</si>
  <si>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</si>
  <si>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</si>
  <si>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</si>
  <si>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</si>
  <si>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</si>
  <si>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</si>
  <si>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</si>
  <si>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</si>
  <si>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</si>
  <si>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</si>
  <si>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</si>
  <si>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</si>
  <si>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</si>
  <si>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</si>
  <si>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</si>
  <si>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</si>
  <si>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</si>
  <si>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</si>
  <si>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</si>
  <si>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</si>
  <si>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</si>
  <si>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</si>
  <si>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</si>
  <si>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</si>
  <si>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</si>
  <si>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</si>
  <si>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</si>
  <si>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</si>
  <si>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</si>
  <si>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</si>
  <si>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</si>
  <si>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</si>
  <si>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</si>
  <si>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</si>
  <si>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</si>
  <si>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</si>
  <si>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</si>
  <si>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</si>
  <si>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</si>
  <si>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</si>
  <si>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</si>
  <si>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</si>
  <si>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</si>
  <si>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</si>
  <si>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</si>
  <si>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</si>
  <si>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</si>
  <si>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</si>
  <si>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</si>
  <si>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</si>
  <si>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</si>
  <si>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</si>
  <si>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</si>
  <si>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</si>
  <si>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</si>
  <si>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</si>
  <si>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</si>
  <si>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</si>
  <si>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</si>
  <si>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</si>
  <si>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</si>
  <si>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</si>
  <si>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</si>
  <si>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</si>
  <si>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</si>
  <si>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</si>
  <si>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</si>
  <si>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</si>
  <si>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</si>
  <si>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</si>
  <si>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</si>
  <si>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</si>
  <si>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</si>
  <si>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</si>
  <si>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</si>
  <si>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</si>
  <si>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</si>
  <si>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</si>
  <si>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</si>
  <si>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</si>
  <si>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</si>
  <si>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</si>
  <si>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</si>
  <si>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</si>
  <si>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</si>
  <si>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</si>
  <si>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</si>
  <si>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</si>
  <si>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</si>
  <si>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</si>
  <si>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</si>
  <si>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</si>
  <si>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</si>
  <si>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</si>
  <si>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</si>
  <si>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</si>
  <si>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</si>
  <si>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</si>
  <si>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</si>
  <si>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</si>
  <si>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</si>
  <si>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</si>
  <si>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</si>
  <si>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</si>
  <si>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</si>
  <si>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</si>
  <si>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</si>
  <si>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</si>
  <si>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</si>
  <si>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</si>
  <si>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</si>
  <si>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</si>
  <si>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</si>
  <si>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</si>
  <si>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</si>
  <si>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</si>
  <si>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</si>
  <si>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</si>
  <si>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</si>
  <si>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</si>
  <si>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</si>
  <si>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</si>
  <si>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</si>
  <si>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</si>
  <si>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</si>
  <si>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</si>
  <si>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</si>
  <si>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</si>
  <si>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</si>
  <si>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</si>
  <si>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</si>
  <si>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</si>
  <si>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</si>
  <si>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</si>
  <si>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</si>
  <si>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</si>
  <si>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</si>
  <si>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</si>
  <si>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</si>
  <si>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</si>
  <si>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</si>
  <si>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</si>
  <si>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</si>
  <si>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</si>
  <si>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</si>
  <si>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</si>
  <si>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</si>
  <si>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</si>
  <si>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</si>
  <si>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</si>
  <si>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</si>
  <si>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</si>
  <si>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</si>
  <si>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</si>
  <si>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</si>
  <si>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</si>
  <si>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</si>
  <si>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</si>
  <si>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</si>
  <si>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</si>
  <si>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</si>
  <si>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</si>
  <si>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</si>
  <si>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</si>
  <si>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</si>
  <si>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</si>
  <si>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</si>
  <si>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</si>
  <si>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</si>
  <si>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</si>
  <si>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</si>
  <si>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</si>
  <si>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</si>
  <si>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</si>
  <si>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</si>
  <si>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</si>
  <si>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</si>
  <si>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</si>
  <si>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</si>
  <si>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</si>
  <si>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</si>
  <si>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</si>
  <si>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</si>
  <si>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</si>
  <si>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</si>
  <si>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</si>
  <si>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</si>
  <si>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</si>
  <si>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</si>
  <si>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</si>
  <si>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</si>
  <si>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</si>
  <si>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</si>
  <si>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</si>
  <si>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</si>
  <si>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</si>
  <si>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</si>
  <si>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</si>
  <si>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</si>
  <si>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</si>
  <si>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</si>
  <si>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</si>
  <si>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</si>
  <si>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</si>
  <si>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</si>
  <si>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</si>
  <si>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</si>
  <si>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</si>
  <si>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</si>
  <si>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</si>
  <si>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</si>
  <si>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</si>
  <si>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</si>
  <si>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</si>
  <si>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</si>
  <si>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</si>
  <si>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</si>
  <si>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</si>
  <si>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</si>
  <si>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</si>
  <si>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</si>
  <si>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</si>
  <si>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</si>
  <si>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</si>
  <si>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</si>
  <si>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</si>
  <si>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</si>
  <si>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</si>
  <si>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</si>
  <si>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</si>
  <si>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</si>
  <si>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</si>
  <si>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</si>
  <si>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</si>
  <si>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</si>
  <si>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</si>
  <si>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</si>
  <si>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</si>
  <si>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</si>
  <si>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</si>
  <si>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</si>
  <si>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</si>
  <si>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</si>
  <si>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</si>
  <si>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</si>
  <si>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</si>
  <si>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</si>
  <si>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</si>
  <si>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</si>
  <si>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</si>
  <si>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</si>
  <si>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</si>
  <si>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</si>
  <si>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</si>
  <si>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</si>
  <si>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</si>
  <si>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</si>
  <si>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</si>
  <si>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</si>
  <si>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</si>
  <si>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</si>
  <si>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</si>
  <si>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</si>
  <si>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</si>
  <si>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</si>
  <si>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</si>
  <si>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</si>
  <si>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</si>
  <si>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</si>
  <si>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</si>
  <si>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</si>
  <si>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</si>
  <si>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</si>
  <si>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</si>
  <si>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</si>
  <si>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</si>
  <si>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</si>
  <si>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</si>
  <si>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</si>
  <si>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</si>
  <si>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</si>
  <si>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</si>
  <si>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</si>
  <si>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</si>
  <si>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</si>
  <si>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</si>
  <si>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</si>
  <si>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</si>
  <si>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</si>
  <si>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</si>
  <si>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</si>
  <si>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</si>
  <si>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</si>
  <si>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</si>
  <si>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</si>
  <si>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</si>
  <si>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</si>
  <si>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</si>
  <si>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</si>
  <si>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</si>
  <si>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</si>
  <si>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</si>
  <si>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</si>
  <si>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</si>
  <si>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</si>
  <si>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</si>
  <si>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</si>
  <si>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</si>
  <si>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</si>
  <si>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</si>
  <si>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</si>
  <si>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</si>
  <si>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</si>
  <si>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</si>
  <si>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</si>
  <si>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</si>
  <si>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</si>
  <si>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</si>
  <si>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</si>
  <si>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</si>
  <si>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</si>
  <si>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</si>
  <si>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</si>
  <si>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</si>
  <si>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</si>
  <si>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</si>
  <si>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</si>
  <si>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</si>
  <si>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</si>
  <si>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</si>
  <si>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</si>
  <si>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</si>
  <si>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</si>
  <si>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</si>
  <si>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</si>
  <si>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</si>
  <si>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</si>
  <si>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</si>
  <si>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</si>
  <si>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</si>
  <si>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</si>
  <si>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</si>
  <si>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</si>
  <si>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</si>
  <si>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</si>
  <si>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</si>
  <si>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</si>
  <si>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</si>
  <si>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</si>
  <si>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</si>
  <si>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</si>
  <si>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</si>
  <si>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</si>
  <si>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</si>
  <si>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</si>
  <si>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</si>
  <si>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</si>
  <si>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</si>
  <si>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</si>
  <si>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</si>
  <si>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</si>
  <si>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</si>
  <si>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</si>
  <si>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</si>
  <si>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</si>
  <si>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</si>
  <si>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</si>
  <si>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</si>
  <si>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</si>
  <si>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</si>
  <si>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</si>
  <si>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</si>
  <si>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</si>
  <si>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</si>
  <si>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</si>
  <si>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</si>
  <si>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</si>
  <si>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</si>
  <si>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</si>
  <si>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</si>
  <si>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</si>
  <si>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</si>
  <si>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</si>
  <si>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</si>
  <si>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</si>
  <si>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</si>
  <si>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</si>
  <si>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</si>
  <si>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</si>
  <si>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</si>
  <si>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</si>
  <si>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</si>
  <si>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</si>
  <si>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</si>
  <si>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</si>
  <si>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</si>
  <si>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</si>
  <si>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</si>
  <si>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</si>
  <si>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</si>
  <si>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</si>
  <si>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</si>
  <si>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</si>
  <si>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</si>
  <si>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</si>
  <si>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</si>
  <si>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</si>
  <si>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</si>
  <si>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</si>
  <si>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</si>
  <si>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</si>
  <si>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</si>
  <si>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</si>
  <si>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</si>
  <si>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</si>
  <si>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</si>
  <si>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</si>
  <si>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</si>
  <si>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</si>
  <si>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</si>
  <si>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</si>
  <si>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</si>
  <si>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</si>
  <si>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</si>
  <si>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</si>
  <si>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</si>
  <si>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</si>
  <si>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</si>
  <si>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</si>
  <si>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</si>
  <si>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</si>
  <si>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</si>
  <si>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</si>
  <si>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</si>
  <si>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</si>
  <si>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</si>
  <si>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</si>
  <si>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</si>
  <si>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</si>
  <si>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</si>
  <si>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</si>
  <si>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</si>
  <si>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</si>
  <si>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</si>
  <si>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</si>
  <si>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</si>
  <si>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</si>
  <si>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</si>
  <si>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</si>
  <si>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</si>
  <si>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</si>
  <si>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</si>
  <si>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</si>
  <si>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</si>
  <si>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</si>
  <si>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</si>
  <si>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</si>
  <si>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</si>
  <si>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</si>
  <si>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</si>
  <si>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</si>
  <si>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</si>
  <si>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</si>
  <si>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</si>
  <si>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</si>
  <si>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</si>
  <si>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</si>
  <si>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</si>
  <si>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</si>
  <si>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</si>
  <si>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</si>
  <si>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</si>
  <si>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</si>
  <si>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</si>
  <si>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</si>
  <si>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</si>
  <si>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</si>
  <si>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</si>
  <si>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</si>
  <si>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</si>
  <si>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</si>
  <si>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</si>
  <si>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</si>
  <si>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</si>
  <si>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</si>
  <si>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</si>
  <si>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</si>
  <si>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</si>
  <si>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</si>
  <si>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</si>
  <si>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</si>
  <si>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</si>
  <si>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</si>
  <si>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</si>
  <si>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</si>
  <si>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</si>
  <si>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</si>
  <si>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</si>
  <si>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</si>
  <si>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</si>
  <si>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</si>
  <si>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</si>
  <si>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</si>
  <si>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</si>
  <si>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</si>
  <si>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</si>
  <si>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</si>
  <si>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</si>
  <si>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</si>
  <si>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</si>
  <si>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</si>
  <si>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</si>
  <si>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</si>
  <si>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</si>
  <si>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</si>
  <si>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</si>
  <si>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</si>
  <si>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</si>
  <si>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</si>
  <si>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</si>
  <si>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</si>
  <si>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</si>
  <si>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</si>
  <si>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</si>
  <si>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</si>
  <si>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</si>
  <si>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</si>
  <si>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</si>
  <si>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</si>
  <si>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</si>
  <si>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</si>
  <si>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</si>
  <si>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</si>
  <si>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</si>
  <si>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</si>
  <si>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</si>
  <si>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</si>
  <si>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</si>
  <si>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</si>
  <si>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</si>
  <si>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</si>
  <si>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</si>
  <si>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</si>
  <si>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</si>
  <si>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</si>
  <si>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</si>
  <si>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</si>
  <si>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</si>
  <si>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</si>
  <si>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</si>
  <si>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</si>
  <si>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</si>
  <si>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</si>
  <si>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</si>
  <si>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</si>
  <si>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</si>
  <si>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</si>
  <si>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</si>
  <si>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</si>
  <si>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</si>
  <si>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</si>
  <si>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</si>
  <si>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</si>
  <si>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</si>
  <si>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</si>
  <si>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</si>
  <si>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</si>
  <si>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</si>
  <si>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</si>
  <si>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</si>
  <si>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</si>
  <si>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</si>
  <si>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</si>
  <si>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</si>
  <si>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</si>
  <si>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</si>
  <si>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</si>
  <si>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</si>
  <si>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</si>
  <si>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</si>
  <si>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</si>
  <si>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</si>
  <si>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</si>
  <si>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</si>
  <si>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</si>
  <si>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</si>
  <si>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</si>
  <si>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</si>
  <si>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</si>
  <si>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</si>
  <si>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</si>
  <si>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</si>
  <si>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</si>
  <si>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</si>
  <si>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</si>
  <si>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</si>
  <si>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</si>
  <si>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</si>
  <si>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</si>
  <si>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</si>
  <si>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</si>
  <si>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</si>
  <si>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</si>
  <si>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</si>
  <si>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</si>
  <si>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</si>
  <si>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</si>
  <si>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</si>
  <si>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</si>
  <si>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</si>
  <si>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</si>
  <si>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</si>
  <si>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</si>
  <si>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</si>
  <si>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</si>
  <si>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</si>
  <si>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</si>
  <si>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</si>
  <si>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</si>
  <si>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</si>
  <si>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</si>
  <si>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</si>
  <si>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</si>
  <si>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</si>
  <si>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</si>
  <si>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</si>
  <si>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</si>
  <si>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</si>
  <si>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</si>
  <si>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</si>
  <si>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</si>
  <si>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</si>
  <si>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</si>
  <si>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</si>
  <si>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</si>
  <si>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</si>
  <si>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</si>
  <si>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</si>
  <si>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</si>
  <si>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</si>
  <si>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</si>
  <si>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</si>
  <si>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</si>
  <si>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</si>
  <si>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</si>
  <si>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</si>
  <si>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</si>
  <si>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</si>
  <si>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</si>
  <si>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</si>
  <si>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</si>
  <si>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</si>
  <si>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</si>
  <si>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</si>
  <si>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</si>
  <si>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</si>
  <si>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</si>
  <si>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</si>
  <si>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</si>
  <si>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</si>
  <si>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</si>
  <si>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</si>
  <si>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</si>
  <si>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</si>
  <si>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</si>
  <si>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</si>
  <si>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</si>
  <si>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</si>
  <si>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</si>
  <si>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</si>
  <si>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</si>
  <si>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</si>
  <si>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</si>
  <si>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</si>
  <si>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</si>
  <si>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</si>
  <si>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</si>
  <si>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</si>
  <si>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</si>
  <si>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</si>
  <si>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</si>
  <si>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</si>
  <si>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</si>
  <si>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</si>
  <si>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</si>
  <si>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</si>
  <si>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</si>
  <si>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</si>
  <si>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</si>
  <si>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</si>
  <si>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</si>
  <si>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</si>
  <si>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</si>
  <si>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</si>
  <si>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</si>
  <si>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</si>
  <si>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</si>
  <si>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</si>
  <si>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</si>
  <si>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</si>
  <si>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</si>
  <si>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</si>
  <si>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</si>
  <si>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</si>
  <si>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</si>
  <si>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</si>
  <si>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</si>
  <si>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</si>
  <si>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</si>
  <si>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</si>
  <si>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</si>
  <si>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</si>
  <si>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</si>
  <si>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</si>
  <si>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</si>
  <si>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</si>
  <si>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</si>
  <si>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</si>
  <si>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</si>
  <si>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</si>
  <si>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</si>
  <si>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</si>
  <si>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</si>
  <si>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</si>
  <si>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</si>
  <si>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</si>
  <si>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</si>
  <si>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</si>
  <si>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</si>
  <si>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</si>
  <si>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</si>
  <si>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</si>
  <si>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</si>
  <si>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</si>
  <si>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</si>
  <si>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</si>
  <si>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</si>
  <si>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</si>
  <si>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</si>
  <si>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</si>
  <si>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</si>
  <si>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</si>
  <si>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</si>
  <si>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</si>
  <si>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</si>
  <si>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</si>
  <si>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</si>
  <si>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</si>
  <si>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</si>
  <si>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</si>
  <si>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</si>
  <si>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</si>
  <si>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</si>
  <si>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</si>
  <si>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</si>
  <si>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</si>
  <si>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</si>
  <si>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</si>
  <si>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</si>
  <si>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</si>
  <si>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</si>
  <si>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</si>
  <si>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</si>
  <si>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</si>
  <si>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</si>
  <si>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</si>
  <si>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</si>
  <si>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</si>
  <si>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</si>
  <si>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</si>
  <si>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</si>
  <si>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</si>
  <si>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</si>
  <si>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</si>
  <si>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</si>
  <si>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</si>
  <si>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</si>
  <si>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</si>
  <si>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</si>
  <si>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</si>
  <si>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</si>
  <si>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</si>
  <si>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</si>
  <si>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</si>
  <si>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</si>
  <si>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</si>
  <si>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</si>
  <si>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</si>
  <si>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</si>
  <si>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</si>
  <si>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</si>
  <si>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</si>
  <si>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</si>
  <si>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</si>
  <si>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</si>
  <si>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</si>
  <si>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</si>
  <si>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</si>
  <si>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</si>
  <si>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</si>
  <si>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</si>
  <si>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</si>
  <si>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</si>
  <si>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</si>
  <si>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</si>
  <si>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</si>
  <si>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</si>
  <si>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</si>
  <si>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</si>
  <si>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</si>
  <si>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</si>
  <si>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</si>
  <si>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</si>
  <si>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</si>
  <si>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</si>
  <si>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</si>
  <si>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</si>
  <si>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</si>
  <si>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</si>
  <si>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</si>
  <si>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</si>
  <si>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</si>
  <si>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</si>
  <si>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</si>
  <si>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</si>
  <si>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</si>
  <si>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</si>
  <si>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</si>
  <si>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</si>
  <si>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</si>
  <si>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</si>
  <si>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</si>
  <si>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</si>
  <si>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</si>
  <si>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</si>
  <si>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</si>
  <si>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</si>
  <si>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</si>
  <si>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</si>
  <si>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</si>
  <si>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</si>
  <si>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</si>
  <si>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</si>
  <si>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</si>
  <si>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</si>
  <si>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</si>
  <si>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</si>
  <si>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</si>
  <si>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</si>
  <si>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</si>
  <si>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</si>
  <si>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</si>
  <si>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</si>
  <si>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</si>
  <si>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</si>
  <si>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</si>
  <si>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</si>
  <si>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</si>
  <si>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</si>
  <si>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</si>
  <si>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</si>
  <si>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</si>
  <si>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</si>
  <si>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</si>
  <si>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</si>
  <si>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</si>
  <si>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</si>
  <si>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</si>
  <si>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</si>
  <si>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</si>
  <si>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</si>
  <si>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</si>
  <si>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</si>
  <si>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</si>
  <si>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</si>
  <si>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</si>
  <si>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</si>
  <si>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</si>
  <si>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</si>
  <si>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</si>
  <si>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</si>
  <si>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</si>
  <si>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</si>
  <si>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</si>
  <si>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</si>
  <si>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</si>
  <si>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</si>
  <si>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</si>
  <si>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</si>
  <si>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</si>
  <si>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</si>
  <si>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</si>
  <si>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</si>
  <si>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</si>
  <si>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</si>
  <si>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</si>
  <si>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</si>
  <si>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</si>
  <si>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</si>
  <si>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</si>
  <si>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</si>
  <si>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</si>
  <si>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</si>
  <si>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</si>
  <si>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</si>
  <si>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</si>
  <si>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</si>
  <si>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</si>
  <si>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</si>
  <si>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</si>
  <si>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</si>
  <si>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</si>
  <si>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</si>
  <si>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</si>
  <si>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</si>
  <si>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</si>
  <si>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</si>
  <si>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</si>
  <si>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</si>
  <si>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</si>
  <si>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</si>
  <si>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</si>
  <si>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</si>
  <si>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</si>
  <si>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</si>
  <si>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</si>
  <si>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</si>
  <si>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</si>
  <si>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</si>
  <si>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</si>
  <si>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</si>
  <si>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</si>
  <si>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</si>
  <si>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</si>
  <si>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</si>
  <si>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</si>
  <si>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</si>
  <si>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</si>
  <si>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</si>
  <si>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</si>
  <si>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</si>
  <si>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</si>
  <si>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</si>
  <si>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</si>
  <si>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</si>
  <si>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</si>
  <si>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</si>
  <si>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</si>
  <si>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</si>
  <si>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</si>
  <si>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</si>
  <si>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</si>
  <si>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</si>
  <si>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</si>
  <si>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</si>
  <si>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</si>
  <si>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</si>
  <si>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</si>
  <si>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</si>
  <si>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</si>
  <si>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</si>
  <si>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</si>
  <si>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</si>
  <si>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</si>
  <si>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</si>
  <si>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</si>
  <si>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</si>
  <si>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</si>
  <si>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</si>
  <si>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</si>
  <si>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</si>
  <si>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</si>
  <si>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</si>
  <si>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</si>
  <si>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</si>
  <si>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</si>
  <si>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</si>
  <si>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</si>
  <si>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</si>
  <si>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</si>
  <si>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</si>
  <si>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</si>
  <si>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</si>
  <si>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</si>
  <si>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</si>
  <si>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</si>
  <si>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</si>
  <si>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</si>
  <si>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</si>
  <si>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</si>
  <si>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</si>
  <si>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</si>
  <si>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</si>
  <si>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</si>
  <si>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</si>
  <si>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</si>
  <si>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</si>
  <si>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</si>
  <si>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</si>
  <si>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</si>
  <si>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</si>
  <si>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</si>
  <si>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</si>
  <si>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</si>
  <si>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</si>
  <si>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</si>
  <si>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</si>
  <si>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</si>
  <si>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</si>
  <si>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</si>
  <si>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</si>
  <si>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</si>
  <si>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</si>
  <si>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</si>
  <si>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</si>
  <si>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</si>
  <si>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</si>
  <si>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</si>
  <si>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</si>
  <si>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</si>
  <si>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</si>
  <si>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</si>
  <si>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</si>
  <si>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</si>
  <si>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</si>
  <si>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</si>
  <si>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</si>
  <si>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</si>
  <si>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</si>
  <si>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</si>
  <si>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</si>
  <si>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</si>
  <si>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</si>
  <si>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</si>
  <si>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</si>
  <si>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</si>
  <si>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</si>
  <si>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</si>
  <si>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</si>
  <si>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</si>
  <si>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</si>
  <si>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</si>
  <si>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</si>
  <si>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</si>
  <si>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</si>
  <si>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</si>
  <si>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</si>
  <si>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</si>
  <si>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</si>
  <si>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</si>
  <si>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</si>
  <si>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</si>
  <si>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</si>
  <si>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</si>
  <si>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</si>
  <si>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</si>
  <si>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</si>
  <si>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</si>
  <si>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</si>
  <si>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</si>
  <si>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</si>
  <si>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</si>
  <si>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</si>
  <si>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</si>
  <si>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</si>
  <si>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</si>
  <si>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</si>
  <si>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</si>
  <si>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</si>
  <si>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</si>
  <si>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</si>
  <si>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</si>
  <si>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</si>
  <si>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</si>
  <si>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</si>
  <si>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</si>
  <si>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</si>
  <si>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</si>
  <si>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</si>
  <si>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</si>
  <si>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</si>
  <si>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</si>
  <si>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</si>
  <si>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</si>
  <si>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</si>
  <si>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</si>
  <si>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</si>
  <si>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</si>
  <si>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</si>
  <si>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</si>
  <si>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</si>
  <si>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</si>
  <si>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</si>
  <si>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</si>
  <si>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</si>
  <si>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</si>
  <si>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</si>
  <si>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</si>
  <si>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</si>
  <si>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</si>
  <si>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</si>
  <si>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</si>
  <si>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</si>
  <si>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</si>
  <si>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</si>
  <si>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</si>
  <si>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</si>
  <si>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</si>
  <si>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</si>
  <si>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</si>
  <si>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</si>
  <si>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</si>
  <si>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</si>
  <si>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</si>
  <si>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</si>
  <si>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</si>
  <si>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</si>
  <si>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</si>
  <si>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</si>
  <si>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</si>
  <si>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</si>
  <si>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</si>
  <si>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</si>
  <si>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</si>
  <si>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</si>
  <si>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</si>
  <si>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</si>
  <si>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</si>
  <si>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</si>
  <si>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</si>
  <si>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</si>
  <si>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</si>
  <si>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</si>
  <si>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</si>
  <si>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</si>
  <si>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</si>
  <si>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</si>
  <si>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</si>
  <si>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</si>
  <si>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</si>
  <si>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</si>
  <si>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</si>
  <si>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</si>
  <si>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</si>
  <si>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</si>
  <si>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</si>
  <si>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</si>
  <si>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</si>
  <si>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</si>
  <si>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</si>
  <si>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</si>
  <si>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</si>
  <si>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</si>
  <si>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</si>
  <si>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</si>
  <si>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</si>
  <si>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</si>
  <si>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</si>
  <si>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</si>
  <si>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</si>
  <si>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</si>
  <si>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</si>
  <si>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</si>
  <si>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</si>
  <si>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</si>
  <si>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</si>
  <si>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</si>
  <si>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</si>
  <si>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</si>
  <si>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</si>
  <si>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</si>
  <si>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</si>
  <si>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</si>
  <si>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</si>
  <si>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</si>
  <si>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</si>
  <si>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</si>
  <si>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</si>
  <si>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</si>
  <si>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</si>
  <si>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</si>
  <si>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</si>
  <si>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</si>
  <si>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</si>
  <si>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</si>
  <si>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</si>
  <si>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</si>
  <si>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</si>
  <si>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</si>
  <si>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</si>
  <si>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</si>
  <si>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</si>
  <si>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</si>
  <si>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</si>
  <si>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</si>
  <si>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</si>
  <si>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</si>
  <si>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</si>
  <si>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</si>
  <si>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</si>
  <si>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</si>
  <si>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</si>
  <si>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</si>
  <si>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</si>
  <si>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</si>
  <si>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</si>
  <si>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</si>
  <si>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</si>
  <si>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</si>
  <si>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</si>
  <si>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</si>
  <si>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</si>
  <si>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</si>
  <si>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</si>
  <si>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</si>
  <si>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</si>
  <si>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</si>
  <si>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</si>
  <si>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</si>
  <si>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</si>
  <si>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</si>
  <si>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</si>
  <si>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</si>
  <si>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</si>
  <si>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</si>
  <si>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</si>
  <si>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</si>
  <si>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</si>
  <si>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</si>
  <si>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</si>
  <si>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</si>
  <si>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</si>
  <si>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</si>
  <si>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</si>
  <si>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</si>
  <si>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</si>
  <si>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</si>
  <si>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</si>
  <si>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</si>
  <si>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</si>
  <si>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</si>
  <si>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</si>
  <si>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</si>
  <si>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</si>
  <si>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</si>
  <si>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</si>
  <si>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</si>
  <si>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</si>
  <si>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</si>
  <si>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</si>
  <si>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</si>
  <si>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</si>
  <si>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</si>
  <si>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</si>
  <si>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</si>
  <si>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</si>
  <si>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</si>
  <si>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</si>
  <si>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</si>
  <si>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</si>
  <si>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</si>
  <si>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</si>
  <si>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</si>
  <si>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</si>
  <si>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</si>
  <si>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</si>
  <si>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</si>
  <si>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</si>
  <si>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</si>
  <si>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</si>
  <si>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</si>
  <si>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</si>
  <si>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</si>
  <si>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</si>
  <si>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</si>
  <si>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</si>
  <si>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</si>
  <si>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</si>
  <si>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</si>
  <si>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</si>
  <si>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</si>
  <si>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</si>
  <si>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</si>
  <si>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</si>
  <si>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</si>
  <si>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</si>
  <si>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</si>
  <si>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</si>
  <si>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</si>
  <si>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</si>
  <si>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</si>
  <si>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</si>
  <si>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</si>
  <si>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</si>
  <si>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</si>
  <si>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</si>
  <si>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</si>
  <si>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</si>
  <si>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</si>
  <si>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</si>
  <si>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</si>
  <si>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</si>
  <si>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</si>
  <si>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</si>
  <si>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</si>
  <si>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</si>
  <si>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</si>
  <si>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</si>
  <si>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</si>
  <si>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</si>
  <si>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</si>
  <si>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</si>
  <si>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</si>
  <si>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</si>
  <si>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</si>
  <si>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</si>
  <si>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</si>
  <si>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</si>
  <si>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</si>
  <si>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</si>
  <si>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</si>
  <si>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</si>
  <si>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</si>
  <si>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</si>
  <si>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</si>
  <si>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</si>
  <si>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</si>
  <si>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</si>
  <si>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</si>
  <si>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</si>
  <si>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</si>
  <si>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</si>
  <si>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</si>
  <si>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</si>
  <si>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</si>
  <si>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</si>
  <si>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</si>
  <si>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</si>
  <si>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</si>
  <si>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</si>
  <si>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</si>
  <si>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</si>
  <si>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</si>
  <si>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</si>
  <si>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</si>
  <si>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</si>
  <si>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</si>
  <si>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</si>
  <si>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</si>
  <si>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</si>
  <si>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</si>
  <si>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</si>
  <si>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</si>
  <si>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</si>
  <si>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</si>
  <si>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</si>
  <si>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</si>
  <si>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</si>
  <si>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</si>
  <si>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</si>
  <si>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</si>
  <si>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</si>
  <si>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</si>
  <si>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</si>
  <si>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</si>
  <si>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</si>
  <si>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</si>
  <si>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</si>
  <si>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</si>
  <si>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</si>
  <si>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</si>
  <si>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</si>
  <si>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</si>
  <si>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</si>
  <si>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</si>
  <si>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</si>
  <si>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</si>
  <si>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</si>
  <si>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</si>
  <si>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</si>
  <si>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</si>
  <si>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</si>
  <si>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</si>
  <si>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</si>
  <si>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</si>
  <si>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</si>
  <si>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</si>
  <si>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</si>
  <si>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</si>
  <si>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</si>
  <si>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</si>
  <si>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</si>
  <si>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</si>
  <si>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</si>
  <si>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</si>
  <si>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</si>
  <si>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</si>
  <si>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</si>
  <si>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</si>
  <si>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</si>
  <si>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</si>
  <si>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</si>
  <si>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</si>
  <si>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</si>
  <si>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</si>
  <si>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</si>
  <si>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</si>
  <si>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</si>
  <si>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</si>
  <si>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</si>
  <si>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</si>
  <si>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</si>
  <si>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</si>
  <si>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</si>
  <si>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</si>
  <si>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</si>
  <si>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</si>
  <si>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</si>
  <si>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</si>
  <si>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</si>
  <si>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</si>
  <si>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</si>
  <si>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</si>
  <si>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</si>
  <si>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</si>
  <si>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</si>
  <si>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</si>
  <si>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</si>
  <si>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</si>
  <si>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</si>
  <si>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</si>
  <si>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</si>
  <si>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</si>
  <si>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</si>
  <si>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</si>
  <si>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</si>
  <si>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</si>
  <si>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</si>
  <si>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</si>
  <si>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</si>
  <si>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</si>
  <si>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</si>
  <si>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</si>
  <si>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</si>
  <si>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</si>
  <si>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</si>
  <si>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</si>
  <si>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</si>
  <si>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</si>
  <si>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</si>
  <si>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</si>
  <si>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</si>
  <si>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</si>
  <si>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</si>
  <si>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</si>
  <si>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</si>
  <si>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</si>
  <si>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</si>
  <si>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</si>
  <si>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</si>
  <si>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</si>
  <si>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</si>
  <si>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</si>
  <si>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</si>
  <si>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</si>
  <si>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</si>
  <si>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</si>
  <si>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</si>
  <si>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</si>
  <si>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</si>
  <si>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</si>
  <si>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</si>
  <si>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</si>
  <si>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</si>
  <si>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</si>
  <si>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</si>
  <si>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</si>
  <si>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</si>
  <si>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</si>
  <si>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</si>
  <si>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</si>
  <si>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</si>
  <si>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</si>
  <si>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</si>
  <si>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</si>
  <si>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</si>
  <si>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</si>
  <si>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</si>
  <si>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</si>
  <si>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</si>
  <si>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</si>
  <si>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</si>
  <si>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</si>
  <si>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</si>
  <si>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</si>
  <si>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</si>
  <si>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</si>
  <si>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</si>
  <si>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</si>
  <si>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</si>
  <si>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</si>
  <si>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</si>
  <si>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</si>
  <si>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</si>
  <si>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</si>
  <si>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</si>
  <si>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</si>
  <si>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</si>
  <si>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</si>
  <si>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</si>
  <si>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</si>
  <si>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</si>
  <si>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</si>
  <si>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</si>
  <si>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</si>
  <si>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</si>
  <si>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</si>
  <si>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</si>
  <si>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</si>
  <si>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</si>
  <si>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</si>
  <si>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</si>
  <si>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</si>
  <si>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</si>
  <si>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</si>
  <si>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</si>
  <si>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</si>
  <si>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</si>
  <si>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</si>
  <si>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</si>
  <si>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</si>
  <si>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</si>
  <si>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</si>
  <si>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</si>
  <si>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</si>
  <si>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</si>
  <si>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</si>
  <si>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</si>
  <si>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</si>
  <si>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</si>
  <si>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</si>
  <si>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</si>
  <si>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</si>
  <si>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</si>
  <si>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</si>
  <si>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</si>
  <si>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</si>
  <si>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</si>
  <si>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</si>
  <si>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</si>
  <si>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</si>
  <si>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</si>
  <si>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</si>
  <si>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</si>
  <si>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</si>
  <si>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</si>
  <si>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</si>
  <si>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</si>
  <si>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</si>
  <si>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</si>
  <si>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</si>
  <si>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</si>
  <si>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</si>
  <si>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</si>
  <si>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</si>
  <si>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</si>
  <si>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</si>
  <si>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</si>
  <si>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</si>
  <si>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</si>
  <si>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</si>
  <si>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</si>
  <si>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</si>
  <si>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</si>
  <si>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</si>
  <si>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</si>
  <si>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</si>
  <si>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</si>
  <si>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</si>
  <si>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</si>
  <si>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</si>
  <si>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</si>
  <si>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</si>
  <si>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</si>
  <si>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</si>
  <si>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</si>
  <si>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</si>
  <si>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</si>
  <si>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</si>
  <si>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</si>
  <si>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</si>
  <si>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</si>
  <si>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</si>
  <si>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</si>
  <si>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</si>
  <si>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</si>
  <si>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</si>
  <si>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</si>
  <si>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</si>
  <si>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</si>
  <si>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</si>
  <si>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</si>
  <si>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</si>
  <si>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</si>
  <si>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</si>
  <si>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</si>
  <si>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</si>
  <si>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</si>
  <si>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</si>
  <si>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</si>
  <si>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</si>
  <si>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</si>
  <si>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</si>
  <si>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</si>
  <si>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</si>
  <si>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</si>
  <si>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</si>
  <si>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</si>
  <si>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</si>
  <si>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</si>
  <si>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</si>
  <si>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</si>
  <si>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</si>
  <si>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</si>
  <si>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</si>
  <si>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</si>
  <si>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</si>
  <si>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</si>
  <si>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</si>
  <si>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</si>
  <si>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</si>
  <si>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</si>
  <si>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</si>
  <si>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</si>
  <si>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</si>
  <si>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</si>
  <si>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</si>
  <si>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</si>
  <si>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</si>
  <si>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</si>
  <si>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</si>
  <si>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</si>
  <si>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</si>
  <si>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</si>
  <si>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</si>
  <si>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</si>
  <si>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</si>
  <si>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</si>
  <si>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</si>
  <si>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</si>
  <si>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</si>
  <si>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</si>
  <si>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</si>
  <si>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</si>
  <si>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</si>
  <si>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</si>
  <si>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</si>
  <si>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</si>
  <si>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</si>
  <si>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</si>
  <si>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</si>
  <si>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</si>
  <si>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</si>
  <si>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</si>
  <si>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</si>
  <si>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</si>
  <si>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</si>
  <si>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</si>
  <si>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</si>
  <si>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</si>
  <si>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</si>
  <si>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</si>
  <si>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</si>
  <si>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</si>
  <si>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</si>
  <si>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</si>
  <si>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</si>
  <si>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</si>
  <si>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</si>
  <si>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</si>
  <si>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</si>
  <si>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</si>
  <si>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</si>
  <si>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</si>
  <si>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</si>
  <si>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</si>
  <si>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</si>
  <si>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</si>
  <si>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</si>
  <si>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</si>
  <si>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</si>
  <si>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</si>
  <si>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</si>
  <si>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</si>
  <si>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</si>
  <si>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</si>
  <si>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</si>
  <si>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</si>
  <si>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</si>
  <si>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</si>
  <si>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</si>
  <si>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</si>
  <si>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</si>
  <si>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</si>
  <si>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</si>
  <si>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</si>
  <si>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</si>
  <si>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</si>
  <si>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</si>
  <si>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</si>
  <si>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</si>
  <si>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</si>
  <si>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</si>
  <si>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</si>
  <si>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</si>
  <si>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</si>
  <si>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</si>
  <si>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</si>
  <si>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</si>
  <si>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</si>
  <si>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</si>
  <si>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</si>
  <si>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</si>
  <si>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</si>
  <si>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</si>
  <si>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</si>
  <si>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</si>
  <si>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</si>
  <si>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</si>
  <si>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</si>
  <si>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</si>
  <si>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</si>
  <si>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</si>
  <si>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</si>
  <si>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</si>
  <si>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</si>
  <si>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</si>
  <si>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</si>
  <si>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</si>
  <si>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</si>
  <si>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</si>
  <si>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</si>
  <si>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</si>
  <si>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</si>
  <si>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</si>
  <si>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</si>
  <si>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</si>
  <si>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</si>
  <si>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</si>
  <si>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</si>
  <si>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</si>
  <si>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</si>
  <si>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</si>
  <si>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</si>
  <si>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</si>
  <si>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</si>
  <si>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</si>
  <si>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</si>
  <si>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</si>
  <si>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</si>
  <si>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</si>
  <si>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</si>
  <si>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</si>
  <si>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</si>
  <si>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</si>
  <si>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</si>
  <si>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</si>
  <si>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</si>
  <si>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</si>
  <si>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</si>
  <si>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</si>
  <si>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</si>
  <si>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</si>
  <si>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</si>
  <si>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</si>
  <si>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</si>
  <si>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</si>
  <si>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</si>
  <si>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</si>
  <si>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</si>
  <si>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</si>
  <si>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</si>
  <si>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</si>
  <si>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</si>
  <si>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</si>
  <si>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</si>
  <si>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</si>
  <si>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</si>
  <si>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</si>
  <si>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</si>
  <si>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</si>
  <si>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</si>
  <si>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</si>
  <si>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</si>
  <si>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</si>
  <si>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</si>
  <si>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</si>
  <si>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</si>
  <si>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</si>
  <si>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</si>
  <si>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</si>
  <si>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</si>
  <si>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</si>
  <si>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</si>
  <si>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</si>
  <si>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</si>
  <si>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</si>
  <si>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</si>
  <si>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</si>
  <si>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</si>
  <si>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</si>
  <si>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</si>
  <si>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</si>
  <si>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</si>
  <si>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</si>
  <si>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</si>
  <si>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</si>
  <si>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</si>
  <si>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</si>
  <si>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</si>
  <si>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</si>
  <si>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</si>
  <si>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</si>
  <si>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</si>
  <si>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</si>
  <si>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</si>
  <si>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</si>
  <si>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</si>
  <si>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</si>
  <si>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</si>
  <si>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</si>
  <si>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</si>
  <si>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</si>
  <si>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</si>
  <si>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</si>
  <si>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</si>
  <si>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</si>
  <si>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</si>
  <si>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</si>
  <si>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</si>
  <si>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</si>
  <si>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</si>
  <si>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</si>
  <si>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</si>
  <si>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</si>
  <si>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</si>
  <si>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</si>
  <si>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</si>
  <si>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</si>
  <si>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</si>
  <si>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</si>
  <si>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</si>
  <si>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</si>
  <si>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</si>
  <si>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</si>
  <si>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</si>
  <si>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</si>
  <si>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</si>
  <si>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</si>
  <si>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</si>
  <si>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</si>
  <si>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</si>
  <si>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</si>
  <si>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</si>
  <si>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</si>
  <si>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</si>
  <si>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</si>
  <si>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</si>
  <si>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</si>
  <si>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</si>
  <si>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</si>
  <si>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</si>
  <si>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</si>
  <si>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</si>
  <si>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</si>
  <si>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</si>
  <si>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</si>
  <si>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</si>
  <si>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</si>
  <si>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</si>
  <si>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</si>
  <si>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</si>
  <si>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</si>
  <si>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</si>
  <si>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</si>
  <si>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</si>
  <si>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</si>
  <si>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</si>
  <si>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</si>
  <si>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</si>
  <si>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</si>
  <si>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</si>
  <si>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</si>
  <si>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</si>
  <si>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</si>
  <si>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</si>
  <si>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</si>
  <si>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</si>
  <si>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</si>
  <si>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</si>
  <si>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</si>
  <si>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</si>
  <si>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</si>
  <si>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</si>
  <si>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</si>
  <si>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</si>
  <si>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</si>
  <si>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</si>
  <si>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</si>
  <si>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</si>
  <si>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</si>
  <si>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</si>
  <si>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</si>
  <si>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</si>
  <si>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</si>
  <si>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</si>
  <si>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</si>
  <si>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</si>
  <si>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</si>
  <si>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</si>
  <si>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</si>
  <si>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</si>
  <si>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</si>
  <si>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</si>
  <si>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</si>
  <si>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</si>
  <si>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</si>
  <si>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</si>
  <si>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</si>
  <si>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</si>
  <si>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</si>
  <si>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</si>
  <si>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</si>
  <si>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</si>
  <si>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</si>
  <si>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</si>
  <si>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</si>
  <si>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</si>
  <si>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</si>
  <si>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</si>
  <si>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</si>
  <si>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</si>
  <si>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</si>
  <si>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</si>
  <si>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</si>
  <si>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</si>
  <si>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</si>
  <si>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</si>
  <si>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</si>
  <si>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</si>
  <si>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</si>
  <si>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</si>
  <si>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</si>
  <si>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</si>
  <si>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</si>
  <si>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</si>
  <si>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</si>
  <si>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</si>
  <si>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</si>
  <si>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</si>
  <si>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</si>
  <si>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</si>
  <si>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</si>
  <si>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</si>
  <si>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</si>
  <si>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</si>
  <si>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</si>
  <si>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</si>
  <si>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</si>
  <si>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</si>
  <si>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</si>
  <si>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</si>
  <si>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</si>
  <si>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</si>
  <si>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</si>
  <si>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</si>
  <si>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</si>
  <si>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</si>
  <si>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</si>
  <si>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</si>
  <si>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</si>
  <si>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</si>
  <si>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</si>
  <si>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</si>
  <si>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</si>
  <si>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</si>
  <si>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</si>
  <si>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</si>
  <si>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</si>
  <si>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</si>
  <si>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</si>
  <si>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</si>
  <si>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</si>
  <si>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</si>
  <si>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</si>
  <si>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</si>
  <si>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</si>
  <si>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</si>
  <si>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</si>
  <si>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</si>
  <si>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</si>
  <si>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</si>
  <si>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</si>
  <si>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</si>
  <si>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</si>
  <si>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</si>
  <si>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</si>
  <si>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</si>
  <si>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</si>
  <si>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</si>
  <si>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</si>
  <si>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</si>
  <si>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</si>
  <si>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</si>
  <si>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</si>
  <si>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</si>
  <si>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</si>
  <si>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</si>
  <si>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</si>
  <si>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</si>
  <si>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</si>
  <si>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</si>
  <si>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</si>
  <si>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</si>
  <si>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</si>
  <si>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</si>
  <si>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</si>
  <si>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</si>
  <si>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</si>
  <si>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</si>
  <si>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</si>
  <si>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</si>
  <si>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</si>
  <si>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</si>
  <si>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</si>
  <si>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</si>
  <si>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</si>
  <si>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</si>
  <si>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</si>
  <si>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</si>
  <si>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</si>
  <si>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</si>
  <si>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</si>
  <si>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</si>
  <si>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</si>
  <si>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</si>
  <si>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</si>
  <si>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</si>
  <si>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</si>
  <si>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</si>
  <si>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</si>
  <si>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</si>
  <si>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</si>
  <si>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</si>
  <si>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</si>
  <si>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</si>
  <si>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</si>
  <si>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</si>
  <si>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</si>
  <si>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</si>
  <si>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</si>
  <si>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</si>
  <si>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</si>
  <si>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</si>
  <si>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</si>
  <si>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</si>
  <si>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</si>
  <si>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</si>
  <si>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</si>
  <si>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</si>
  <si>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</si>
  <si>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</si>
  <si>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</si>
  <si>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</si>
  <si>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</si>
  <si>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</si>
  <si>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</si>
  <si>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</si>
  <si>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</si>
  <si>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</si>
  <si>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</si>
  <si>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</si>
  <si>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</si>
  <si>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</si>
  <si>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</si>
  <si>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</si>
  <si>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</si>
  <si>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</si>
  <si>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</si>
  <si>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</si>
  <si>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</si>
  <si>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</si>
  <si>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</si>
  <si>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</si>
  <si>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</si>
  <si>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</si>
  <si>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</si>
  <si>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</si>
  <si>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</si>
  <si>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</si>
  <si>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</si>
  <si>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</si>
  <si>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</si>
  <si>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</si>
  <si>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</si>
  <si>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</si>
  <si>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</si>
  <si>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</si>
  <si>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</si>
  <si>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</si>
  <si>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</si>
  <si>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</si>
  <si>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</si>
  <si>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</si>
  <si>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</si>
  <si>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</si>
  <si>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</si>
  <si>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</si>
  <si>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</si>
  <si>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</si>
  <si>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</si>
  <si>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</si>
  <si>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</si>
  <si>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</si>
  <si>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</si>
  <si>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</si>
  <si>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</si>
  <si>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</si>
  <si>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</si>
  <si>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</si>
  <si>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</si>
  <si>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</si>
  <si>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</si>
  <si>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</si>
  <si>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</si>
  <si>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</si>
  <si>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</si>
  <si>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</si>
  <si>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</si>
  <si>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</si>
  <si>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</si>
  <si>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</si>
  <si>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</si>
  <si>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</si>
  <si>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</si>
  <si>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</si>
  <si>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</si>
  <si>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</si>
  <si>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</si>
  <si>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</si>
  <si>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</si>
  <si>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</si>
  <si>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</si>
  <si>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</si>
  <si>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</si>
  <si>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</si>
  <si>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</si>
  <si>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</si>
  <si>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</si>
  <si>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</si>
  <si>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</si>
  <si>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</si>
  <si>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</si>
  <si>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</si>
  <si>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</si>
  <si>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</si>
  <si>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</si>
  <si>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</si>
  <si>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</si>
  <si>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</si>
  <si>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</si>
  <si>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</si>
  <si>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</si>
  <si>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</si>
  <si>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</si>
  <si>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</si>
  <si>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</si>
  <si>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</si>
  <si>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</si>
  <si>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</si>
  <si>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</si>
  <si>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</si>
  <si>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</si>
  <si>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</si>
  <si>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</si>
  <si>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</si>
  <si>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</si>
  <si>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</si>
  <si>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</si>
  <si>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</si>
  <si>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</si>
  <si>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</si>
  <si>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</si>
  <si>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</si>
  <si>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</si>
  <si>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</si>
  <si>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</si>
  <si>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</si>
  <si>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</si>
  <si>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</si>
  <si>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</si>
  <si>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</si>
  <si>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</si>
  <si>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</si>
  <si>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</si>
  <si>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</si>
  <si>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</si>
  <si>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</si>
  <si>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</si>
  <si>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</si>
  <si>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</si>
  <si>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</si>
  <si>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</si>
  <si>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</si>
  <si>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</si>
  <si>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</si>
  <si>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</si>
  <si>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</si>
  <si>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</si>
  <si>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</si>
  <si>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</si>
  <si>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</si>
  <si>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</si>
  <si>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</si>
  <si>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</si>
  <si>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</si>
  <si>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</si>
  <si>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</si>
  <si>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</si>
  <si>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</si>
  <si>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</si>
  <si>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</si>
  <si>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</si>
  <si>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</si>
  <si>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</si>
  <si>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</si>
  <si>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</si>
  <si>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</si>
  <si>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</si>
  <si>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</si>
  <si>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</si>
  <si>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</si>
  <si>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</si>
  <si>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</si>
  <si>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</si>
  <si>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</si>
  <si>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</si>
  <si>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</si>
  <si>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</si>
  <si>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</si>
  <si>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</si>
  <si>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</si>
  <si>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</si>
  <si>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</si>
  <si>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</si>
  <si>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</si>
  <si>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</si>
  <si>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</si>
  <si>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</si>
  <si>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</si>
  <si>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</si>
  <si>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</si>
  <si>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</si>
  <si>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</si>
  <si>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</si>
  <si>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</si>
  <si>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</si>
  <si>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</si>
  <si>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</si>
  <si>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</si>
  <si>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</si>
  <si>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</si>
  <si>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</si>
  <si>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</si>
  <si>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</si>
  <si>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</si>
  <si>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</si>
  <si>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</si>
  <si>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</si>
  <si>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</si>
  <si>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</si>
  <si>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</si>
  <si>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</si>
  <si>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</si>
  <si>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</si>
  <si>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</si>
  <si>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</si>
  <si>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</si>
  <si>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</si>
  <si>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</si>
  <si>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</si>
  <si>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</si>
  <si>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</si>
  <si>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</si>
  <si>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</si>
  <si>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</si>
  <si>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</si>
  <si>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</si>
  <si>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</si>
  <si>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</si>
  <si>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</si>
  <si>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</si>
  <si>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</si>
  <si>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</si>
  <si>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</si>
  <si>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</si>
  <si>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</si>
  <si>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</si>
  <si>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</si>
  <si>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</si>
  <si>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</si>
  <si>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</si>
  <si>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</si>
  <si>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</si>
  <si>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</si>
  <si>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</si>
  <si>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</si>
  <si>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</si>
  <si>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</si>
  <si>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</si>
  <si>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</si>
  <si>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</si>
  <si>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</si>
  <si>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</si>
  <si>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</si>
  <si>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</si>
  <si>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</si>
  <si>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</si>
  <si>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</si>
  <si>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</si>
  <si>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</si>
  <si>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</si>
  <si>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</si>
  <si>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</si>
  <si>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</si>
  <si>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</si>
  <si>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</si>
  <si>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</si>
  <si>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</si>
  <si>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</si>
  <si>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</si>
  <si>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</si>
  <si>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</si>
  <si>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</si>
  <si>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</si>
  <si>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</si>
  <si>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</si>
  <si>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</si>
  <si>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</si>
  <si>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</si>
  <si>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</si>
  <si>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</si>
  <si>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</si>
  <si>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</si>
  <si>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</si>
  <si>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</si>
  <si>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</si>
  <si>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</si>
  <si>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</si>
  <si>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</si>
  <si>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</si>
  <si>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</si>
  <si>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</si>
  <si>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</si>
  <si>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</si>
  <si>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</si>
  <si>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</si>
  <si>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</si>
  <si>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</si>
  <si>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</si>
  <si>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</si>
  <si>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</si>
  <si>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</si>
  <si>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</si>
  <si>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</si>
  <si>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</si>
  <si>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</si>
  <si>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</si>
  <si>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</si>
  <si>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</si>
  <si>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</si>
  <si>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</si>
  <si>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</si>
  <si>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</si>
  <si>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</si>
  <si>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</si>
  <si>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</si>
  <si>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</si>
  <si>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</si>
  <si>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</si>
  <si>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</si>
  <si>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</si>
  <si>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</si>
  <si>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</si>
  <si>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</si>
  <si>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</si>
  <si>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</si>
  <si>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</si>
  <si>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</si>
  <si>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</si>
  <si>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</si>
  <si>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</si>
  <si>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</si>
  <si>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</si>
  <si>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</si>
  <si>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</si>
  <si>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</si>
  <si>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</si>
  <si>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</si>
  <si>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</si>
  <si>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</si>
  <si>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</si>
  <si>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</si>
  <si>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</si>
  <si>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</si>
  <si>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</si>
  <si>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</si>
  <si>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</si>
  <si>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</si>
  <si>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</si>
  <si>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</si>
  <si>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</si>
  <si>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</si>
  <si>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</si>
  <si>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</si>
  <si>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</si>
  <si>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</si>
  <si>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</si>
  <si>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</si>
  <si>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</si>
  <si>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</si>
  <si>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</si>
  <si>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</si>
  <si>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</si>
  <si>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</si>
  <si>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</si>
  <si>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</si>
  <si>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</si>
  <si>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</si>
  <si>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</si>
  <si>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</si>
  <si>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</si>
  <si>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</si>
  <si>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</si>
  <si>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</si>
  <si>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</si>
  <si>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</si>
  <si>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</si>
  <si>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</si>
  <si>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</si>
  <si>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</si>
  <si>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</si>
  <si>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</si>
  <si>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</si>
  <si>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</si>
  <si>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</si>
  <si>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</si>
  <si>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</si>
  <si>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</si>
  <si>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</si>
  <si>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</si>
  <si>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</si>
  <si>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</si>
  <si>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</si>
  <si>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</si>
  <si>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</si>
  <si>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</si>
  <si>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</si>
  <si>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</si>
  <si>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</si>
  <si>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</si>
  <si>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</si>
  <si>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</si>
  <si>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</si>
  <si>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</si>
  <si>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</si>
  <si>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</si>
  <si>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</si>
  <si>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</si>
  <si>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</si>
  <si>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</si>
  <si>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</si>
  <si>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</si>
  <si>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</si>
  <si>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</si>
  <si>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</si>
  <si>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</si>
  <si>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</si>
  <si>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</si>
  <si>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</si>
  <si>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</si>
  <si>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</si>
  <si>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</si>
  <si>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</si>
  <si>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</si>
  <si>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</si>
  <si>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</si>
  <si>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</si>
  <si>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</si>
  <si>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</si>
  <si>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</si>
  <si>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</si>
  <si>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</si>
  <si>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</si>
  <si>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</si>
  <si>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</si>
  <si>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</si>
  <si>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</si>
  <si>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</si>
  <si>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</si>
  <si>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</si>
  <si>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</si>
  <si>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</si>
  <si>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</si>
  <si>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</si>
  <si>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</si>
  <si>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</si>
  <si>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</si>
  <si>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</si>
  <si>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</si>
  <si>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</si>
  <si>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</si>
  <si>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</si>
  <si>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</si>
  <si>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</si>
  <si>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</si>
  <si>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</si>
  <si>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</si>
  <si>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</si>
  <si>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</si>
  <si>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</si>
  <si>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</si>
  <si>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</si>
  <si>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</si>
  <si>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</si>
  <si>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</si>
  <si>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</si>
  <si>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</si>
  <si>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</si>
  <si>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</si>
  <si>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</si>
  <si>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</si>
  <si>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</si>
  <si>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</si>
  <si>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</si>
  <si>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</si>
  <si>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</si>
  <si>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</si>
  <si>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</si>
  <si>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</si>
  <si>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</si>
  <si>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</si>
  <si>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</si>
  <si>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</si>
  <si>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</si>
  <si>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</si>
  <si>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</si>
  <si>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</si>
  <si>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</si>
  <si>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</si>
  <si>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</si>
  <si>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</si>
  <si>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</si>
  <si>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</si>
  <si>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</si>
  <si>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</si>
  <si>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</si>
  <si>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</si>
  <si>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</si>
  <si>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</si>
  <si>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</si>
  <si>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</si>
  <si>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</si>
  <si>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</si>
  <si>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</si>
  <si>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</si>
  <si>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</si>
  <si>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</si>
  <si>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</si>
  <si>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</si>
  <si>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</si>
  <si>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</si>
  <si>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</si>
  <si>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</si>
  <si>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</si>
  <si>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</si>
  <si>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</si>
  <si>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</si>
  <si>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</si>
  <si>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</si>
  <si>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</si>
  <si>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</si>
  <si>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</si>
  <si>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</si>
  <si>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</si>
  <si>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</si>
  <si>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</si>
  <si>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</si>
  <si>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</si>
  <si>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</si>
  <si>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</si>
  <si>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</si>
  <si>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</si>
  <si>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</si>
  <si>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</si>
  <si>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</si>
  <si>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</si>
  <si>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</si>
  <si>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</si>
  <si>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</si>
  <si>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</si>
  <si>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</si>
  <si>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</si>
  <si>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</si>
  <si>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</si>
  <si>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</si>
  <si>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</si>
  <si>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</si>
  <si>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</si>
  <si>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</si>
  <si>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</si>
  <si>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</si>
  <si>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</si>
  <si>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</si>
  <si>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</si>
  <si>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</si>
  <si>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</si>
  <si>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</si>
  <si>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</si>
  <si>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</si>
  <si>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</si>
  <si>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</si>
  <si>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</si>
  <si>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</si>
  <si>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</si>
  <si>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</si>
  <si>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</si>
  <si>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</si>
  <si>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</si>
  <si>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</si>
  <si>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</si>
  <si>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</si>
  <si>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</si>
  <si>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</si>
  <si>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</si>
  <si>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</si>
  <si>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</si>
  <si>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</si>
  <si>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</si>
  <si>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</si>
  <si>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</si>
  <si>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</si>
  <si>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</si>
  <si>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</si>
  <si>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</si>
  <si>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</si>
  <si>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</si>
  <si>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</si>
  <si>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</si>
  <si>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</si>
  <si>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</si>
  <si>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</si>
  <si>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</si>
  <si>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</si>
  <si>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</si>
  <si>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</si>
  <si>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</si>
  <si>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</si>
  <si>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</si>
  <si>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</si>
  <si>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</si>
  <si>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</si>
  <si>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</si>
  <si>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</si>
  <si>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</si>
  <si>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</si>
  <si>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</si>
  <si>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</si>
  <si>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</si>
  <si>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</si>
  <si>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</si>
  <si>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</si>
  <si>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</si>
  <si>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</si>
  <si>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</si>
  <si>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</si>
  <si>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</si>
  <si>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</si>
  <si>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</si>
  <si>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</si>
  <si>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</si>
  <si>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</si>
  <si>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</si>
  <si>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</si>
  <si>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</si>
  <si>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</si>
  <si>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</si>
  <si>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</si>
  <si>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</si>
  <si>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</si>
  <si>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</si>
  <si>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</si>
  <si>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</si>
  <si>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</si>
  <si>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</si>
  <si>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</si>
  <si>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</si>
  <si>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</si>
  <si>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</si>
  <si>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</si>
  <si>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</si>
  <si>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</si>
  <si>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</si>
  <si>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</si>
  <si>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</si>
  <si>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</si>
  <si>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</si>
  <si>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</si>
  <si>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</si>
  <si>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</si>
  <si>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</si>
  <si>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</si>
  <si>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</si>
  <si>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</si>
  <si>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</si>
  <si>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</si>
  <si>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</si>
  <si>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</si>
  <si>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</si>
  <si>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</si>
  <si>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</si>
  <si>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</si>
  <si>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</si>
  <si>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</si>
  <si>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</si>
  <si>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</si>
  <si>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</si>
  <si>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</si>
  <si>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</si>
  <si>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</si>
  <si>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</si>
  <si>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</si>
  <si>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</si>
  <si>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</si>
  <si>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</si>
  <si>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</si>
  <si>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</si>
  <si>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</si>
  <si>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</si>
  <si>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</si>
  <si>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</si>
  <si>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</si>
  <si>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</si>
  <si>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</si>
  <si>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</si>
  <si>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</si>
  <si>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</si>
  <si>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</si>
  <si>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</si>
  <si>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</si>
  <si>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</si>
  <si>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</si>
  <si>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</si>
  <si>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</si>
  <si>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</si>
  <si>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</si>
  <si>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</si>
  <si>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</si>
  <si>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</si>
  <si>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</si>
  <si>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</si>
  <si>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</si>
  <si>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</si>
  <si>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</si>
  <si>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</si>
  <si>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</si>
  <si>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</si>
  <si>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</si>
  <si>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</si>
  <si>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</si>
  <si>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</si>
  <si>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</si>
  <si>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</si>
  <si>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</si>
  <si>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</si>
  <si>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</si>
  <si>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</si>
  <si>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</si>
  <si>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</si>
  <si>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</si>
  <si>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</si>
  <si>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</si>
  <si>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</si>
  <si>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</si>
  <si>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</si>
  <si>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</si>
  <si>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</si>
  <si>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</si>
  <si>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</si>
  <si>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</si>
  <si>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</si>
  <si>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</si>
  <si>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</si>
  <si>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</si>
  <si>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</si>
  <si>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</si>
  <si>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</si>
  <si>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</si>
  <si>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</si>
  <si>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</si>
  <si>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</si>
  <si>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</si>
  <si>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</si>
  <si>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</si>
  <si>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</si>
  <si>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</si>
  <si>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</si>
  <si>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</si>
  <si>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</si>
  <si>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</si>
  <si>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</si>
  <si>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</si>
  <si>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</si>
  <si>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</si>
  <si>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</si>
  <si>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</si>
  <si>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</si>
  <si>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</si>
  <si>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</si>
  <si>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</si>
  <si>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</si>
  <si>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</si>
  <si>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</si>
  <si>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</si>
  <si>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</si>
  <si>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</si>
  <si>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</si>
  <si>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</si>
  <si>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</si>
  <si>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</si>
  <si>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</si>
  <si>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</si>
  <si>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</si>
  <si>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</si>
  <si>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</si>
  <si>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</si>
  <si>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</si>
  <si>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</si>
  <si>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</si>
  <si>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</si>
  <si>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</si>
  <si>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</si>
  <si>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</si>
  <si>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</si>
  <si>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</si>
  <si>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</si>
  <si>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</si>
  <si>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</si>
  <si>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</si>
  <si>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</si>
  <si>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</si>
  <si>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</si>
  <si>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</si>
  <si>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</si>
  <si>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</si>
  <si>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</si>
  <si>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</si>
  <si>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</si>
  <si>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</si>
  <si>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</si>
  <si>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</si>
  <si>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</si>
  <si>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</si>
  <si>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</si>
  <si>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</si>
  <si>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</si>
  <si>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</si>
  <si>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</si>
  <si>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</si>
  <si>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</si>
  <si>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</si>
  <si>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</si>
  <si>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</si>
  <si>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</si>
  <si>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</si>
  <si>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</si>
  <si>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</si>
  <si>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</si>
  <si>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</si>
  <si>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</si>
  <si>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</si>
  <si>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</si>
  <si>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</si>
  <si>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</si>
  <si>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</si>
  <si>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</si>
  <si>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</si>
  <si>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</si>
  <si>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</si>
  <si>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</si>
  <si>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</si>
  <si>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</si>
  <si>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</si>
  <si>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</si>
  <si>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</si>
  <si>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</si>
  <si>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</si>
  <si>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</si>
  <si>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</si>
  <si>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</si>
  <si>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</si>
  <si>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</si>
  <si>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</si>
  <si>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</si>
  <si>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</si>
  <si>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</si>
  <si>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</si>
  <si>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</si>
  <si>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</si>
  <si>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</si>
  <si>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</si>
  <si>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</si>
  <si>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</si>
  <si>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</si>
  <si>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</si>
  <si>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</si>
  <si>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</si>
  <si>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</si>
  <si>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</si>
  <si>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</si>
  <si>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</si>
  <si>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</si>
  <si>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</si>
  <si>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</si>
  <si>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</si>
  <si>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</si>
  <si>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</si>
  <si>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</si>
  <si>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</si>
  <si>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</si>
  <si>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</si>
  <si>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</si>
  <si>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</si>
  <si>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</si>
  <si>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</si>
  <si>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</si>
  <si>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</si>
  <si>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</si>
  <si>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</si>
  <si>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</si>
  <si>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</si>
  <si>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</si>
  <si>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</si>
  <si>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</si>
  <si>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</si>
  <si>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</si>
  <si>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</si>
  <si>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</si>
  <si>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</si>
  <si>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</si>
  <si>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</si>
  <si>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</si>
  <si>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</si>
  <si>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</si>
  <si>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</si>
  <si>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</si>
  <si>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</si>
  <si>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</si>
  <si>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</si>
  <si>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</si>
  <si>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</si>
  <si>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</si>
  <si>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</si>
  <si>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</si>
  <si>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</si>
  <si>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</si>
  <si>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</si>
  <si>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</si>
  <si>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</si>
  <si>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</si>
  <si>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</si>
  <si>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</si>
  <si>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</si>
  <si>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</si>
  <si>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</si>
  <si>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</si>
  <si>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</si>
  <si>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</si>
  <si>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</si>
  <si>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</si>
  <si>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</si>
  <si>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</si>
  <si>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</si>
  <si>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</si>
  <si>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</si>
  <si>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</si>
  <si>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</si>
  <si>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</si>
  <si>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</si>
  <si>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</si>
  <si>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</si>
  <si>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</si>
  <si>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</si>
  <si>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</si>
  <si>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</si>
  <si>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</si>
  <si>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</si>
  <si>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</si>
  <si>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</si>
  <si>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</si>
  <si>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</si>
  <si>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</si>
  <si>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</si>
  <si>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</si>
  <si>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</si>
  <si>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</si>
  <si>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</si>
  <si>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</si>
  <si>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</si>
  <si>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</si>
  <si>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</si>
  <si>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</si>
  <si>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</si>
  <si>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</si>
  <si>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</si>
  <si>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</si>
  <si>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</si>
  <si>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</si>
  <si>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</si>
  <si>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</si>
  <si>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</si>
  <si>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</si>
  <si>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</si>
  <si>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</si>
  <si>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</si>
  <si>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</si>
  <si>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</si>
  <si>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</si>
  <si>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</si>
  <si>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</si>
  <si>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</si>
  <si>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</si>
  <si>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</si>
  <si>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</si>
  <si>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</si>
  <si>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</si>
  <si>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</si>
  <si>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</si>
  <si>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</si>
  <si>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</si>
  <si>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</si>
  <si>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</si>
  <si>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</si>
  <si>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</si>
  <si>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</si>
  <si>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</si>
  <si>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</si>
  <si>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</si>
  <si>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</si>
  <si>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</si>
  <si>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</si>
  <si>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</si>
  <si>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</si>
  <si>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</si>
  <si>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</si>
  <si>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</si>
  <si>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</si>
  <si>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</si>
  <si>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</si>
  <si>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</si>
  <si>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</si>
  <si>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</si>
  <si>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</si>
  <si>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</si>
  <si>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</si>
  <si>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</si>
  <si>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</si>
  <si>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</si>
  <si>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</si>
  <si>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</si>
  <si>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</si>
  <si>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</si>
  <si>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</si>
  <si>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</si>
  <si>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</si>
  <si>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</si>
  <si>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</si>
  <si>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</si>
  <si>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</si>
  <si>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</si>
  <si>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</si>
  <si>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</si>
  <si>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</si>
  <si>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</si>
  <si>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</si>
  <si>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</si>
  <si>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</si>
  <si>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</si>
  <si>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</si>
  <si>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</si>
  <si>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</si>
  <si>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</si>
  <si>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</si>
  <si>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</si>
  <si>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</si>
  <si>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</si>
  <si>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</si>
  <si>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</si>
  <si>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</si>
  <si>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</si>
  <si>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</si>
  <si>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</si>
  <si>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</si>
  <si>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</si>
  <si>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</si>
  <si>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</si>
  <si>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</si>
  <si>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</si>
  <si>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</si>
  <si>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</si>
  <si>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</si>
  <si>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</si>
  <si>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</si>
  <si>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</si>
  <si>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</si>
  <si>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</si>
  <si>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</si>
  <si>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</si>
  <si>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</si>
  <si>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</si>
  <si>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</si>
  <si>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</si>
  <si>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</si>
  <si>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</si>
  <si>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</si>
  <si>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</si>
  <si>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</si>
  <si>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</si>
  <si>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</si>
  <si>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</si>
  <si>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</si>
  <si>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</si>
  <si>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</si>
  <si>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</si>
  <si>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</si>
  <si>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</si>
  <si>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</si>
  <si>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</si>
  <si>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</si>
  <si>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</si>
  <si>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</si>
  <si>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</si>
  <si>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</si>
  <si>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</si>
  <si>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</si>
  <si>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</si>
  <si>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</si>
  <si>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</si>
  <si>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</si>
  <si>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</si>
  <si>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</si>
  <si>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</si>
  <si>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</si>
  <si>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</si>
  <si>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</si>
  <si>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</si>
  <si>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</si>
  <si>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</si>
  <si>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</si>
  <si>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</si>
  <si>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</si>
  <si>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</si>
  <si>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</si>
  <si>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</si>
  <si>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</si>
  <si>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</si>
  <si>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</si>
  <si>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</si>
  <si>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</si>
  <si>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</si>
  <si>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</si>
  <si>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</si>
  <si>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</si>
  <si>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</si>
  <si>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</si>
  <si>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</si>
  <si>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</si>
  <si>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</si>
  <si>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</si>
  <si>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</si>
  <si>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</si>
  <si>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</si>
  <si>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</si>
  <si>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</si>
  <si>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</si>
  <si>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</si>
  <si>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</si>
  <si>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</si>
  <si>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</si>
  <si>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</si>
  <si>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</si>
  <si>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</si>
  <si>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</si>
  <si>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</si>
  <si>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</si>
  <si>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</si>
  <si>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</si>
  <si>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</si>
  <si>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</si>
  <si>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</si>
  <si>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</si>
  <si>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</si>
  <si>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</si>
  <si>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</si>
  <si>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</si>
  <si>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</si>
  <si>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</si>
  <si>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</si>
  <si>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</si>
  <si>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</si>
  <si>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</si>
  <si>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</si>
  <si>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</si>
  <si>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</si>
  <si>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</si>
  <si>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</si>
  <si>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</si>
  <si>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</si>
  <si>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</si>
  <si>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</si>
  <si>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</si>
  <si>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</si>
  <si>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</si>
  <si>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</si>
  <si>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</si>
  <si>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</si>
  <si>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</si>
  <si>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</si>
  <si>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</si>
  <si>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</si>
  <si>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</si>
  <si>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</si>
  <si>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</si>
  <si>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</si>
  <si>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</si>
  <si>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</si>
  <si>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</si>
  <si>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</si>
  <si>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</si>
  <si>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</si>
  <si>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</si>
  <si>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</si>
  <si>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</si>
  <si>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</si>
  <si>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</si>
  <si>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</si>
  <si>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</si>
  <si>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</si>
  <si>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</si>
  <si>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</si>
  <si>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</si>
  <si>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</si>
  <si>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</si>
  <si>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</si>
  <si>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</si>
  <si>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</si>
  <si>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</si>
  <si>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</si>
  <si>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</si>
  <si>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</si>
  <si>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</si>
  <si>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</si>
  <si>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</si>
  <si>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</si>
  <si>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</si>
  <si>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</si>
  <si>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</si>
  <si>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</si>
  <si>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</si>
  <si>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</si>
  <si>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</si>
  <si>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</si>
  <si>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</si>
  <si>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</si>
  <si>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</si>
  <si>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</si>
  <si>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</si>
  <si>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</si>
  <si>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</si>
  <si>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</si>
  <si>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</si>
  <si>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</si>
  <si>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</si>
  <si>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</si>
  <si>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</si>
  <si>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</si>
  <si>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</si>
  <si>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</si>
  <si>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</si>
  <si>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</si>
  <si>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</si>
  <si>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</si>
  <si>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</si>
  <si>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</si>
  <si>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</si>
  <si>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</si>
  <si>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</si>
  <si>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</si>
  <si>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</si>
  <si>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</si>
  <si>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</si>
  <si>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</si>
  <si>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</si>
  <si>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</si>
  <si>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</si>
  <si>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</si>
  <si>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</si>
  <si>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</si>
  <si>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</si>
  <si>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</si>
  <si>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</si>
  <si>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</si>
  <si>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</si>
  <si>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</si>
  <si>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</si>
  <si>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</si>
  <si>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</si>
  <si>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</si>
  <si>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</si>
  <si>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</si>
  <si>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</si>
  <si>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</si>
  <si>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</si>
  <si>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</si>
  <si>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</si>
  <si>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</si>
  <si>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</si>
  <si>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</si>
  <si>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</si>
  <si>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</si>
  <si>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</si>
  <si>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</si>
  <si>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</si>
  <si>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</si>
  <si>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</si>
  <si>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</si>
  <si>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</si>
  <si>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</si>
  <si>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</si>
  <si>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</si>
  <si>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</si>
  <si>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</si>
  <si>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</si>
  <si>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</si>
  <si>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</si>
  <si>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</si>
  <si>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</si>
  <si>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</si>
  <si>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</si>
  <si>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</si>
  <si>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</si>
  <si>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</si>
  <si>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</si>
  <si>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</si>
  <si>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</si>
  <si>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</si>
  <si>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</si>
  <si>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</si>
  <si>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</si>
  <si>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</si>
  <si>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</si>
  <si>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</si>
  <si>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</si>
  <si>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</si>
  <si>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</si>
  <si>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</si>
  <si>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</si>
  <si>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</si>
  <si>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</si>
  <si>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</si>
  <si>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</si>
  <si>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</si>
  <si>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</si>
  <si>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</si>
  <si>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</si>
  <si>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</si>
  <si>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</si>
  <si>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</si>
  <si>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</si>
  <si>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</si>
  <si>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</si>
  <si>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</si>
  <si>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</si>
  <si>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</si>
  <si>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</si>
  <si>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</si>
  <si>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</si>
  <si>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</si>
  <si>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</si>
  <si>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</si>
  <si>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</si>
  <si>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</si>
  <si>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</si>
  <si>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</si>
  <si>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</si>
  <si>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</si>
  <si>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</si>
  <si>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</si>
  <si>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</si>
  <si>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</si>
  <si>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</si>
  <si>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</si>
  <si>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</si>
  <si>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</si>
  <si>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</si>
  <si>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</si>
  <si>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</si>
  <si>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</si>
  <si>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</si>
  <si>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</si>
  <si>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</si>
  <si>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</si>
  <si>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</si>
  <si>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</si>
  <si>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</si>
  <si>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</si>
  <si>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</si>
  <si>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</si>
  <si>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</si>
  <si>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</si>
  <si>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</si>
  <si>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</si>
  <si>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</si>
  <si>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</si>
  <si>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</si>
  <si>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</si>
  <si>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</si>
  <si>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</si>
  <si>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</si>
  <si>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</si>
  <si>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</si>
  <si>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</si>
  <si>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</si>
  <si>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</si>
  <si>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</si>
  <si>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</si>
  <si>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</si>
  <si>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</si>
  <si>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</si>
  <si>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</si>
  <si>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</si>
  <si>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</si>
  <si>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</si>
  <si>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</si>
  <si>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</si>
  <si>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</si>
  <si>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</si>
  <si>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</si>
  <si>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</si>
  <si>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</si>
  <si>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</si>
  <si>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</si>
  <si>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</si>
  <si>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</si>
  <si>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</si>
  <si>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</si>
  <si>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</si>
  <si>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</si>
  <si>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</si>
  <si>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</si>
  <si>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</si>
  <si>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</si>
  <si>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</si>
  <si>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</si>
  <si>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</si>
  <si>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</si>
  <si>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</si>
  <si>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</si>
  <si>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</si>
  <si>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</si>
  <si>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</si>
  <si>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</si>
  <si>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</si>
  <si>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</si>
  <si>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</si>
  <si>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</si>
  <si>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</si>
  <si>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</si>
  <si>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</si>
  <si>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</si>
  <si>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</si>
  <si>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</si>
  <si>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</si>
  <si>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</si>
  <si>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</si>
  <si>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</si>
  <si>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</si>
  <si>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</si>
  <si>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</si>
  <si>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</si>
  <si>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</si>
  <si>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</si>
  <si>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</si>
  <si>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</si>
  <si>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</si>
  <si>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</si>
  <si>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</si>
  <si>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</si>
  <si>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</si>
  <si>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</si>
  <si>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</si>
  <si>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</si>
  <si>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</si>
  <si>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</si>
  <si>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</si>
  <si>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</si>
  <si>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</si>
  <si>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</si>
  <si>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</si>
  <si>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</si>
  <si>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</si>
  <si>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</si>
  <si>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</si>
  <si>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</si>
  <si>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</si>
  <si>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</si>
  <si>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</si>
  <si>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</si>
  <si>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</si>
  <si>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</si>
  <si>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</si>
  <si>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</si>
  <si>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</si>
  <si>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</si>
  <si>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</si>
  <si>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</si>
  <si>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</si>
  <si>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</si>
  <si>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</si>
  <si>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</si>
  <si>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</si>
  <si>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</si>
  <si>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</si>
  <si>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</si>
  <si>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</si>
  <si>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</si>
  <si>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</si>
  <si>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</si>
  <si>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</si>
  <si>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</si>
  <si>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</si>
  <si>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</si>
  <si>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</si>
  <si>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</si>
  <si>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</si>
  <si>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</si>
  <si>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</si>
  <si>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</si>
  <si>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</si>
  <si>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</si>
  <si>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</si>
  <si>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</si>
  <si>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</si>
  <si>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</si>
  <si>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</si>
  <si>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</si>
  <si>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</si>
  <si>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</si>
  <si>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</si>
  <si>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</si>
  <si>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</si>
  <si>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</si>
  <si>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</si>
  <si>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</si>
  <si>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</si>
  <si>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</si>
  <si>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</si>
  <si>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</si>
  <si>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</si>
  <si>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</si>
  <si>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</si>
  <si>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</si>
  <si>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</si>
  <si>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</si>
  <si>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</si>
  <si>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</si>
  <si>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</si>
  <si>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</si>
  <si>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</si>
  <si>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</si>
  <si>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</si>
  <si>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</si>
  <si>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</si>
  <si>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</si>
  <si>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</si>
  <si>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</si>
  <si>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</si>
  <si>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</si>
  <si>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</si>
  <si>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</si>
  <si>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</si>
  <si>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</si>
  <si>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</si>
  <si>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</si>
  <si>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</si>
  <si>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</si>
  <si>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</si>
  <si>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</si>
  <si>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</si>
  <si>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</si>
  <si>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</si>
  <si>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</si>
  <si>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</si>
  <si>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</si>
  <si>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</si>
  <si>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</si>
  <si>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</si>
  <si>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</si>
  <si>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</si>
  <si>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</si>
  <si>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</si>
  <si>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</si>
  <si>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</si>
  <si>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</si>
  <si>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</si>
  <si>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</si>
  <si>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</si>
  <si>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</si>
  <si>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</si>
  <si>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</si>
  <si>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</si>
  <si>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</si>
  <si>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</si>
  <si>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</si>
  <si>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</si>
  <si>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</si>
  <si>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</si>
  <si>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</si>
  <si>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</si>
  <si>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</si>
  <si>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</si>
  <si>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</si>
  <si>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</si>
  <si>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</si>
  <si>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</si>
  <si>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</si>
  <si>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</si>
  <si>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</si>
  <si>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</si>
  <si>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</si>
  <si>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</si>
  <si>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</si>
  <si>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</si>
  <si>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</si>
  <si>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</si>
  <si>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</si>
  <si>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</si>
  <si>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</si>
  <si>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</si>
  <si>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</si>
  <si>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</si>
  <si>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</si>
  <si>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</si>
  <si>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</si>
  <si>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</si>
  <si>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</si>
  <si>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</si>
  <si>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</si>
  <si>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</si>
  <si>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</si>
  <si>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</si>
  <si>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</si>
  <si>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</si>
  <si>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</si>
  <si>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</si>
  <si>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</si>
  <si>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</si>
  <si>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</si>
  <si>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</si>
  <si>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</si>
  <si>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</si>
  <si>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</si>
  <si>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</si>
  <si>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</si>
  <si>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</si>
  <si>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</si>
  <si>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</si>
  <si>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</si>
  <si>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</si>
  <si>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</si>
  <si>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</si>
  <si>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</si>
  <si>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</si>
  <si>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</si>
  <si>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</si>
  <si>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</si>
  <si>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</si>
  <si>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</si>
  <si>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</si>
  <si>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</si>
  <si>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</si>
  <si>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</si>
  <si>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</si>
  <si>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</si>
  <si>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</si>
  <si>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</si>
  <si>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</si>
  <si>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</si>
  <si>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</si>
  <si>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</si>
  <si>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</si>
  <si>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</si>
  <si>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</si>
  <si>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</si>
  <si>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</si>
  <si>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</si>
  <si>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</si>
  <si>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</si>
  <si>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</si>
  <si>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</si>
  <si>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</si>
  <si>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</si>
  <si>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</si>
  <si>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</si>
  <si>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</si>
  <si>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</si>
  <si>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</si>
  <si>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</si>
  <si>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</si>
  <si>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</si>
  <si>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</si>
  <si>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</si>
  <si>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</si>
  <si>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</si>
  <si>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</si>
  <si>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</si>
  <si>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</si>
  <si>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</si>
  <si>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</si>
  <si>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</si>
  <si>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</si>
  <si>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</si>
  <si>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</si>
  <si>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</si>
  <si>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</si>
  <si>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</si>
  <si>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</si>
  <si>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</si>
  <si>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</si>
  <si>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</si>
  <si>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</si>
  <si>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</si>
  <si>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</si>
  <si>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</si>
  <si>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</si>
  <si>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</si>
  <si>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</si>
  <si>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</si>
  <si>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</si>
  <si>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</si>
  <si>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</si>
  <si>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</si>
  <si>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</si>
  <si>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</si>
  <si>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</si>
  <si>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</si>
  <si>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</si>
  <si>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</si>
  <si>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</si>
  <si>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</si>
  <si>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</si>
  <si>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</si>
  <si>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</si>
  <si>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</si>
  <si>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</si>
  <si>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</si>
  <si>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</si>
  <si>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</si>
  <si>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</si>
  <si>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</si>
  <si>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</si>
  <si>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</si>
  <si>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</si>
  <si>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</si>
  <si>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</si>
  <si>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</si>
  <si>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</si>
  <si>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</si>
  <si>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</si>
  <si>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</si>
  <si>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</si>
  <si>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</si>
  <si>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</si>
  <si>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</si>
  <si>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</si>
  <si>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</si>
  <si>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</si>
  <si>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</si>
  <si>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</si>
  <si>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</si>
  <si>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</si>
  <si>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</si>
  <si>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</si>
  <si>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</si>
  <si>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</si>
  <si>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</si>
  <si>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</si>
  <si>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</si>
  <si>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</si>
  <si>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</si>
  <si>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</si>
  <si>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</si>
  <si>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</si>
  <si>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</si>
  <si>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</si>
  <si>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</si>
  <si>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</si>
  <si>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</si>
  <si>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</si>
  <si>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</si>
  <si>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</si>
  <si>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</si>
  <si>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</si>
  <si>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</si>
  <si>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</si>
  <si>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</si>
  <si>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</si>
  <si>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</si>
  <si>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</si>
  <si>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</si>
  <si>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</si>
  <si>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</si>
  <si>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</si>
  <si>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</si>
  <si>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</si>
  <si>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</si>
  <si>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</si>
  <si>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</si>
  <si>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</si>
  <si>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</si>
  <si>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</si>
  <si>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</si>
  <si>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</si>
  <si>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</si>
  <si>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</si>
  <si>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</si>
  <si>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</si>
  <si>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</si>
  <si>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</si>
  <si>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</si>
  <si>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</si>
  <si>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</si>
  <si>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</si>
  <si>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</si>
  <si>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</si>
  <si>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</si>
  <si>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</si>
  <si>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</si>
  <si>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</si>
  <si>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</si>
  <si>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</si>
  <si>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</si>
  <si>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</si>
  <si>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</si>
  <si>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</si>
  <si>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</si>
  <si>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</si>
  <si>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</si>
  <si>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</si>
  <si>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</si>
  <si>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</si>
  <si>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</si>
  <si>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</si>
  <si>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</si>
  <si>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</si>
  <si>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</si>
  <si>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</si>
  <si>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</si>
  <si>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</si>
  <si>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</si>
  <si>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</si>
  <si>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</si>
  <si>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</si>
  <si>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</si>
  <si>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</si>
  <si>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</si>
  <si>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</si>
  <si>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</si>
  <si>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</si>
  <si>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</si>
  <si>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</si>
  <si>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</si>
  <si>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</si>
  <si>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</si>
  <si>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</si>
  <si>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</si>
  <si>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</si>
  <si>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</si>
  <si>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</si>
  <si>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</si>
  <si>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</si>
  <si>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</si>
  <si>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</si>
  <si>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</si>
  <si>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</si>
  <si>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</si>
  <si>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</si>
  <si>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</si>
  <si>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</si>
  <si>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</si>
  <si>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</si>
  <si>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</si>
  <si>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</si>
  <si>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</si>
  <si>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</si>
  <si>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</si>
  <si>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</si>
  <si>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</si>
  <si>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</si>
  <si>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</si>
  <si>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</si>
  <si>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</si>
  <si>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</si>
  <si>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</si>
  <si>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</si>
  <si>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</si>
  <si>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</si>
  <si>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</si>
  <si>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</si>
  <si>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</si>
  <si>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</si>
  <si>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</si>
  <si>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</si>
  <si>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</si>
  <si>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</si>
  <si>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</si>
  <si>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</si>
  <si>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</si>
  <si>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</si>
  <si>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</si>
  <si>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</si>
  <si>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</si>
  <si>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</si>
  <si>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</si>
  <si>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</si>
  <si>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</si>
  <si>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</si>
  <si>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</si>
  <si>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</si>
  <si>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</si>
  <si>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</si>
  <si>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</si>
  <si>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</si>
  <si>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</si>
  <si>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</si>
  <si>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</si>
  <si>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</si>
  <si>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</si>
  <si>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</si>
  <si>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</si>
  <si>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</si>
  <si>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</si>
  <si>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</si>
  <si>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</si>
  <si>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</si>
  <si>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</si>
  <si>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</si>
  <si>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</si>
  <si>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</si>
  <si>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</si>
  <si>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</si>
  <si>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</si>
  <si>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</si>
  <si>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</si>
  <si>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</si>
  <si>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</si>
  <si>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</si>
  <si>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</si>
  <si>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</si>
  <si>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</si>
  <si>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</si>
  <si>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</si>
  <si>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</si>
  <si>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</si>
  <si>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</si>
  <si>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</si>
  <si>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</si>
  <si>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</si>
  <si>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</si>
  <si>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</si>
  <si>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</si>
  <si>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</si>
  <si>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</si>
  <si>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</si>
  <si>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</si>
  <si>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</si>
  <si>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</si>
  <si>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</si>
  <si>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</si>
  <si>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</si>
  <si>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</si>
  <si>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</si>
  <si>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</si>
  <si>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</si>
  <si>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</si>
  <si>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</si>
  <si>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</si>
  <si>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</si>
  <si>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</si>
  <si>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</si>
  <si>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</si>
  <si>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</si>
  <si>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</si>
  <si>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</si>
  <si>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</si>
  <si>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</si>
  <si>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</si>
  <si>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</si>
  <si>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</si>
  <si>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</si>
  <si>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</si>
  <si>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</si>
  <si>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</si>
  <si>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</si>
  <si>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</si>
  <si>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</si>
  <si>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</si>
  <si>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</si>
  <si>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</si>
  <si>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</si>
  <si>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</si>
  <si>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</si>
  <si>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</si>
  <si>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</si>
  <si>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</si>
  <si>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</si>
  <si>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</si>
  <si>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</si>
  <si>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</si>
  <si>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</si>
  <si>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</si>
  <si>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</si>
  <si>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</si>
  <si>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</si>
  <si>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</si>
  <si>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</si>
  <si>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</si>
  <si>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</si>
  <si>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</si>
  <si>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</si>
  <si>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</si>
  <si>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</si>
  <si>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</si>
  <si>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</si>
  <si>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</si>
  <si>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</si>
  <si>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</si>
  <si>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</si>
  <si>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</si>
  <si>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</si>
  <si>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</si>
  <si>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</si>
  <si>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</si>
  <si>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</si>
  <si>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</si>
  <si>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</si>
  <si>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</si>
  <si>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</si>
  <si>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</si>
  <si>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</si>
  <si>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</si>
  <si>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</si>
  <si>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</si>
  <si>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</si>
  <si>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</si>
  <si>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</si>
  <si>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</si>
  <si>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</si>
  <si>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</si>
  <si>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</si>
  <si>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</si>
  <si>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</si>
  <si>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</si>
  <si>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</si>
  <si>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</si>
  <si>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</si>
  <si>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</si>
  <si>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</si>
  <si>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</si>
  <si>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</si>
  <si>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</si>
  <si>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</si>
  <si>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</si>
  <si>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</si>
  <si>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</si>
  <si>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</si>
  <si>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</si>
  <si>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</si>
  <si>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</si>
  <si>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</si>
  <si>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</si>
  <si>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</si>
  <si>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</si>
  <si>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</si>
  <si>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</si>
  <si>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</si>
  <si>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</si>
  <si>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</si>
  <si>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</si>
  <si>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</si>
  <si>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</si>
  <si>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</si>
  <si>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</si>
  <si>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</si>
  <si>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</si>
  <si>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</si>
  <si>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</si>
  <si>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</si>
  <si>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</si>
  <si>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</si>
  <si>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</si>
  <si>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</si>
  <si>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</si>
  <si>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</si>
  <si>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</si>
  <si>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</si>
  <si>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</si>
  <si>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</si>
  <si>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</si>
  <si>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</si>
  <si>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</si>
  <si>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</si>
  <si>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</si>
  <si>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</si>
  <si>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</si>
  <si>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</si>
  <si>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</si>
  <si>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</si>
  <si>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</si>
  <si>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</si>
  <si>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</si>
  <si>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</si>
  <si>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</si>
  <si>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</si>
  <si>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</si>
  <si>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</si>
  <si>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</si>
  <si>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</si>
  <si>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</si>
  <si>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</si>
  <si>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</si>
  <si>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</si>
  <si>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</si>
  <si>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</si>
  <si>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</si>
  <si>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</si>
  <si>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</si>
  <si>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</si>
  <si>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</si>
  <si>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</si>
  <si>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</si>
  <si>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</si>
  <si>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</si>
  <si>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</si>
  <si>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</si>
  <si>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</si>
  <si>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</si>
  <si>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</si>
  <si>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</si>
  <si>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</si>
  <si>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</si>
  <si>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</si>
  <si>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</si>
  <si>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</si>
  <si>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</si>
  <si>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</si>
  <si>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</si>
  <si>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</si>
  <si>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</si>
  <si>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</si>
  <si>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</si>
  <si>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</si>
  <si>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</si>
  <si>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</si>
  <si>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</si>
  <si>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</si>
  <si>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</si>
  <si>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</si>
  <si>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</si>
  <si>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</si>
  <si>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</si>
  <si>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</si>
  <si>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</si>
  <si>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</si>
  <si>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</si>
  <si>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</si>
  <si>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</si>
  <si>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</si>
  <si>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</si>
  <si>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</si>
  <si>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</si>
  <si>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</si>
  <si>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</si>
  <si>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</si>
  <si>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</si>
  <si>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</si>
  <si>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</si>
  <si>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</si>
  <si>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</si>
  <si>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</si>
  <si>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</si>
  <si>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</si>
  <si>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</si>
  <si>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</si>
  <si>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</si>
  <si>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</si>
  <si>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</si>
  <si>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</si>
  <si>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</si>
  <si>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</si>
  <si>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</si>
  <si>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</si>
  <si>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</si>
  <si>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</si>
  <si>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</si>
  <si>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</si>
  <si>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</si>
  <si>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</si>
  <si>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</si>
  <si>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</si>
  <si>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</si>
  <si>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</si>
  <si>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</si>
  <si>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</si>
  <si>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</si>
  <si>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</si>
  <si>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</si>
  <si>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</si>
  <si>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</si>
  <si>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</si>
  <si>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</si>
  <si>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</si>
  <si>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</si>
  <si>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</si>
  <si>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</si>
  <si>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</si>
  <si>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</si>
  <si>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</si>
  <si>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</si>
  <si>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</si>
  <si>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</si>
  <si>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</si>
  <si>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</si>
  <si>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</si>
  <si>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</si>
  <si>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</si>
  <si>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</si>
  <si>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</si>
  <si>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</si>
  <si>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</si>
  <si>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</si>
  <si>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</si>
  <si>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</si>
  <si>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</si>
  <si>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</si>
  <si>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</si>
  <si>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</si>
  <si>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</si>
  <si>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</si>
  <si>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</si>
  <si>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</si>
  <si>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</si>
  <si>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</si>
  <si>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</si>
  <si>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</si>
  <si>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</si>
  <si>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</si>
  <si>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</si>
  <si>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</si>
  <si>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</si>
  <si>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</si>
  <si>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</si>
  <si>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</si>
  <si>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</si>
  <si>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</si>
  <si>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</si>
  <si>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</si>
  <si>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</si>
  <si>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</si>
  <si>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</si>
  <si>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</si>
  <si>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</si>
  <si>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</si>
  <si>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</si>
  <si>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</si>
  <si>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</si>
  <si>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</si>
  <si>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</si>
  <si>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</si>
  <si>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</si>
  <si>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</si>
  <si>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</si>
  <si>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</si>
  <si>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</si>
  <si>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</si>
  <si>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</si>
  <si>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</si>
  <si>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</si>
  <si>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</si>
  <si>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</si>
  <si>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</si>
  <si>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</si>
  <si>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</si>
  <si>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</si>
  <si>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</si>
  <si>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</si>
  <si>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</si>
  <si>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</si>
  <si>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</si>
  <si>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</si>
  <si>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</si>
  <si>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</si>
  <si>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</si>
  <si>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</si>
  <si>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</si>
  <si>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</si>
  <si>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</si>
  <si>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</si>
  <si>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</si>
  <si>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</si>
  <si>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</si>
  <si>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</si>
  <si>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</si>
  <si>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</si>
  <si>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</si>
  <si>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</si>
  <si>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</si>
  <si>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</si>
  <si>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</si>
  <si>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</si>
  <si>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</si>
  <si>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</si>
  <si>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</si>
  <si>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</si>
  <si>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</si>
  <si>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</si>
  <si>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</si>
  <si>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</si>
  <si>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</si>
  <si>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</si>
  <si>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</si>
  <si>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</si>
  <si>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</si>
  <si>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</si>
  <si>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</si>
  <si>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</si>
  <si>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</si>
  <si>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</si>
  <si>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</si>
  <si>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</si>
  <si>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</si>
  <si>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</si>
  <si>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</si>
  <si>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</si>
  <si>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</si>
  <si>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</si>
  <si>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</si>
  <si>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</si>
  <si>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</si>
  <si>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</si>
  <si>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</si>
  <si>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</si>
  <si>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</si>
  <si>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</si>
  <si>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</si>
  <si>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</si>
  <si>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</si>
  <si>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</si>
  <si>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</si>
  <si>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</si>
  <si>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</si>
  <si>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</si>
  <si>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</si>
  <si>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</si>
  <si>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</si>
  <si>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</si>
  <si>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</si>
  <si>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</si>
  <si>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</si>
  <si>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</si>
  <si>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</si>
  <si>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</si>
  <si>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</si>
  <si>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</si>
  <si>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</si>
  <si>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</si>
  <si>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</si>
  <si>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</si>
  <si>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</si>
  <si>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</si>
  <si>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</si>
  <si>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</si>
  <si>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</si>
  <si>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</si>
  <si>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</si>
  <si>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</si>
  <si>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</si>
  <si>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</si>
  <si>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</si>
  <si>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</si>
  <si>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</si>
  <si>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</si>
  <si>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</si>
  <si>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</si>
  <si>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</si>
  <si>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</si>
  <si>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</si>
  <si>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</si>
  <si>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</si>
  <si>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</si>
  <si>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</si>
  <si>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</si>
  <si>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</si>
  <si>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</si>
  <si>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</si>
  <si>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</si>
  <si>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</si>
  <si>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</si>
  <si>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</si>
  <si>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</si>
  <si>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</si>
  <si>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</si>
  <si>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</si>
  <si>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</si>
  <si>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</si>
  <si>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</si>
  <si>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</si>
  <si>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</si>
  <si>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</si>
  <si>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</si>
  <si>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</si>
  <si>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</si>
  <si>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</si>
  <si>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</si>
  <si>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</si>
  <si>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</si>
  <si>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</si>
  <si>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</si>
  <si>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</si>
  <si>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</si>
  <si>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</si>
  <si>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</si>
  <si>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</si>
  <si>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</si>
  <si>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</si>
  <si>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</si>
  <si>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</si>
  <si>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</si>
  <si>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</si>
  <si>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</si>
  <si>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</si>
  <si>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</si>
  <si>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</si>
  <si>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</si>
  <si>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</si>
  <si>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</si>
  <si>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</si>
  <si>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</si>
  <si>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</si>
  <si>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</si>
  <si>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</si>
  <si>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</si>
  <si>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</si>
  <si>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</si>
  <si>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</si>
  <si>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</si>
  <si>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</si>
  <si>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</si>
  <si>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</si>
  <si>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</si>
  <si>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</si>
  <si>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</si>
  <si>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</si>
  <si>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</si>
  <si>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</si>
  <si>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</si>
  <si>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</si>
  <si>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</si>
  <si>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</si>
  <si>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</si>
  <si>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</si>
  <si>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</si>
  <si>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</si>
  <si>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</si>
  <si>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</si>
  <si>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</si>
  <si>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</si>
  <si>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</si>
  <si>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</si>
  <si>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</si>
  <si>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</si>
  <si>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</si>
  <si>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</si>
  <si>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</si>
  <si>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</si>
  <si>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</si>
  <si>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</si>
  <si>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</si>
  <si>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</si>
  <si>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</si>
  <si>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</si>
  <si>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</si>
  <si>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</si>
  <si>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</si>
  <si>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</si>
  <si>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</si>
  <si>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</si>
  <si>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</si>
  <si>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</si>
  <si>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</si>
  <si>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</si>
  <si>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</si>
  <si>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</si>
  <si>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</si>
  <si>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</si>
  <si>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</si>
  <si>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</si>
  <si>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</si>
  <si>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</si>
  <si>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</si>
  <si>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</si>
  <si>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</si>
  <si>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</si>
  <si>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</si>
  <si>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</si>
  <si>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</si>
  <si>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</si>
  <si>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</si>
  <si>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</si>
  <si>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</si>
  <si>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</si>
  <si>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</si>
  <si>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</si>
  <si>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</si>
  <si>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</si>
  <si>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</si>
  <si>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</si>
  <si>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</si>
  <si>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</si>
  <si>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</si>
  <si>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</si>
  <si>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</si>
  <si>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</si>
  <si>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</si>
  <si>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</si>
  <si>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</si>
  <si>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</si>
  <si>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</si>
  <si>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</si>
  <si>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</si>
  <si>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</si>
  <si>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</si>
  <si>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</si>
  <si>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</si>
  <si>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</si>
  <si>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</si>
  <si>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</si>
  <si>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</si>
  <si>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</si>
  <si>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</si>
  <si>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</si>
  <si>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</si>
  <si>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</si>
  <si>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</si>
  <si>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</si>
  <si>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</si>
  <si>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</si>
  <si>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</si>
  <si>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</si>
  <si>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</si>
  <si>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</si>
  <si>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</si>
  <si>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</si>
  <si>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</si>
  <si>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</si>
  <si>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</si>
  <si>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</si>
  <si>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</si>
  <si>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</si>
  <si>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</si>
  <si>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</si>
  <si>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</si>
  <si>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</si>
  <si>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</si>
  <si>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</si>
  <si>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</si>
  <si>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</si>
  <si>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</si>
  <si>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</si>
  <si>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</si>
  <si>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</si>
  <si>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</si>
  <si>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</si>
  <si>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</si>
  <si>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</si>
  <si>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</si>
  <si>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</si>
  <si>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</si>
  <si>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</si>
  <si>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</si>
  <si>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</si>
  <si>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</si>
  <si>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</si>
  <si>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</si>
  <si>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</si>
  <si>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</si>
  <si>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</si>
  <si>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</si>
  <si>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</si>
  <si>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</si>
  <si>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</si>
  <si>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</si>
  <si>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</si>
  <si>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</si>
  <si>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</si>
  <si>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</si>
  <si>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</si>
  <si>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</si>
  <si>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</si>
  <si>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</si>
  <si>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</si>
  <si>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</si>
  <si>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</si>
  <si>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</si>
  <si>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</si>
  <si>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</si>
  <si>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</si>
  <si>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</si>
  <si>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</si>
  <si>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</si>
  <si>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</si>
  <si>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</si>
  <si>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</si>
  <si>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</si>
  <si>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</si>
  <si>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</si>
  <si>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</si>
  <si>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</si>
  <si>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</si>
  <si>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</si>
  <si>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</si>
  <si>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</si>
  <si>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</si>
  <si>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</si>
  <si>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</si>
  <si>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</si>
  <si>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</si>
  <si>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</si>
  <si>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</si>
  <si>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</si>
  <si>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</si>
  <si>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</si>
  <si>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</si>
  <si>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</si>
  <si>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</si>
  <si>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</si>
  <si>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</si>
  <si>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</si>
  <si>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</si>
  <si>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</si>
  <si>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</si>
  <si>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</si>
  <si>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</si>
  <si>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</si>
  <si>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</si>
  <si>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</si>
  <si>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</si>
  <si>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</si>
  <si>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</si>
  <si>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</si>
  <si>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</si>
  <si>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</si>
  <si>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</si>
  <si>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</si>
  <si>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</si>
  <si>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</si>
  <si>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</si>
  <si>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</si>
  <si>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</si>
  <si>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</si>
  <si>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</si>
  <si>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</si>
  <si>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</si>
  <si>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</si>
  <si>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</si>
  <si>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</si>
  <si>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</si>
  <si>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</si>
  <si>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</si>
  <si>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</si>
  <si>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</si>
  <si>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</si>
  <si>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</si>
  <si>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</si>
  <si>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</si>
  <si>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</si>
  <si>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</si>
  <si>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</si>
  <si>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</si>
  <si>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</si>
  <si>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</si>
  <si>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</si>
  <si>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</si>
  <si>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</si>
  <si>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</si>
  <si>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</si>
  <si>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</si>
  <si>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</si>
  <si>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</si>
  <si>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</si>
  <si>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</si>
  <si>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</si>
  <si>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</si>
  <si>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</si>
  <si>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</si>
  <si>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</si>
  <si>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</si>
  <si>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</si>
  <si>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</si>
  <si>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</si>
  <si>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</si>
  <si>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</si>
  <si>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</si>
  <si>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</si>
  <si>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</si>
  <si>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</si>
  <si>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</si>
  <si>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</si>
  <si>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</si>
  <si>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</si>
  <si>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</si>
  <si>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</si>
  <si>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</si>
  <si>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</si>
  <si>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</si>
  <si>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</si>
  <si>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</si>
  <si>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</si>
  <si>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</si>
  <si>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</si>
  <si>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</si>
  <si>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</si>
  <si>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</si>
  <si>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</si>
  <si>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</si>
  <si>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</si>
  <si>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</si>
  <si>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</si>
  <si>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</si>
  <si>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</si>
  <si>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</si>
  <si>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</si>
  <si>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</si>
  <si>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</si>
  <si>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</si>
  <si>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</si>
  <si>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</si>
  <si>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</si>
  <si>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</si>
  <si>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</si>
  <si>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</si>
  <si>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</si>
  <si>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</si>
  <si>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</si>
  <si>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</si>
  <si>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</si>
  <si>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</si>
  <si>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</si>
  <si>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</si>
  <si>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</si>
  <si>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</si>
  <si>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</si>
  <si>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</si>
  <si>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</si>
  <si>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</si>
  <si>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</si>
  <si>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</si>
  <si>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</si>
  <si>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</si>
  <si>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</si>
  <si>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</si>
  <si>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</si>
  <si>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</si>
  <si>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</si>
  <si>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</si>
  <si>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</si>
  <si>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</si>
  <si>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</si>
  <si>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</si>
  <si>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</si>
  <si>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</si>
  <si>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</si>
  <si>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</si>
  <si>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</si>
  <si>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</si>
  <si>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</si>
  <si>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</si>
  <si>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</si>
  <si>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</si>
  <si>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</si>
  <si>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</si>
  <si>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</si>
  <si>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</si>
  <si>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</si>
  <si>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</si>
  <si>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</si>
  <si>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</si>
  <si>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</si>
  <si>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</si>
  <si>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</si>
  <si>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</si>
  <si>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</si>
  <si>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</si>
  <si>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</si>
  <si>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</si>
  <si>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</si>
  <si>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</si>
  <si>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</si>
  <si>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</si>
  <si>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</si>
  <si>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</si>
  <si>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</si>
  <si>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</si>
  <si>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</si>
  <si>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</si>
  <si>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</si>
  <si>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</si>
  <si>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</si>
  <si>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</si>
  <si>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</si>
  <si>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</si>
  <si>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</si>
  <si>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</si>
  <si>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</si>
  <si>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</si>
  <si>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</si>
  <si>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</si>
  <si>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</si>
  <si>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</si>
  <si>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</si>
  <si>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</si>
  <si>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</si>
  <si>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</si>
  <si>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</si>
  <si>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</si>
  <si>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</si>
  <si>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</si>
  <si>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</si>
  <si>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</si>
  <si>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</si>
  <si>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</si>
  <si>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</si>
  <si>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</si>
  <si>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</si>
  <si>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</si>
  <si>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</si>
  <si>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</si>
  <si>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</si>
  <si>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</si>
  <si>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</si>
  <si>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</si>
  <si>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</si>
  <si>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</si>
  <si>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</si>
  <si>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</si>
  <si>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</si>
  <si>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</si>
  <si>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</si>
  <si>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</si>
  <si>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</si>
  <si>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</si>
  <si>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</si>
  <si>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</si>
  <si>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</si>
  <si>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</si>
  <si>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</si>
  <si>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</si>
  <si>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</si>
  <si>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</si>
  <si>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</si>
  <si>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</si>
  <si>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</si>
  <si>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</si>
  <si>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</si>
  <si>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</si>
  <si>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</si>
  <si>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</si>
  <si>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</si>
  <si>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</si>
  <si>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</si>
  <si>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</si>
  <si>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</si>
  <si>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</si>
  <si>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</si>
  <si>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</si>
  <si>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</si>
  <si>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</si>
  <si>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</si>
  <si>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</si>
  <si>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</si>
  <si>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</si>
  <si>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</si>
  <si>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</si>
  <si>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</si>
  <si>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</si>
  <si>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</si>
  <si>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</si>
  <si>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</si>
  <si>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</si>
  <si>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</si>
  <si>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</si>
  <si>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</si>
  <si>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</si>
  <si>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</si>
  <si>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</si>
  <si>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</si>
  <si>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</si>
  <si>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</si>
  <si>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</si>
  <si>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</si>
  <si>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</si>
  <si>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</si>
  <si>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</si>
  <si>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</si>
  <si>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</si>
  <si>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</si>
  <si>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</si>
  <si>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</si>
  <si>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</si>
  <si>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</si>
  <si>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</si>
  <si>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</si>
  <si>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</si>
  <si>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</si>
  <si>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</si>
  <si>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</si>
  <si>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</si>
  <si>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</si>
  <si>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</si>
  <si>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</si>
  <si>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</si>
  <si>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</si>
  <si>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</si>
  <si>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</si>
  <si>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</si>
  <si>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</si>
  <si>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</si>
  <si>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</si>
  <si>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</si>
  <si>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</si>
  <si>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</si>
  <si>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</si>
  <si>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</si>
  <si>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</si>
  <si>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</si>
  <si>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</si>
  <si>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</si>
  <si>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</si>
  <si>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</si>
  <si>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</si>
  <si>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</si>
  <si>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</si>
  <si>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</si>
  <si>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</si>
  <si>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</si>
  <si>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</si>
  <si>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</si>
  <si>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</si>
  <si>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</si>
  <si>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</si>
  <si>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</si>
  <si>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</si>
  <si>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</si>
  <si>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</si>
  <si>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</si>
  <si>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</si>
  <si>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</si>
  <si>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</si>
  <si>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</si>
  <si>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</si>
  <si>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</si>
  <si>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</si>
  <si>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</si>
  <si>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</si>
  <si>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</si>
  <si>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</si>
  <si>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</si>
  <si>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</si>
  <si>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</si>
  <si>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</si>
  <si>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</si>
  <si>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</si>
  <si>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</si>
  <si>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</si>
  <si>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</si>
  <si>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</si>
  <si>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</si>
  <si>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</si>
  <si>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</si>
  <si>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</si>
  <si>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</si>
  <si>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</si>
  <si>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</si>
  <si>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</si>
  <si>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</si>
  <si>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</si>
  <si>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</si>
  <si>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</si>
  <si>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</si>
  <si>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</si>
  <si>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</si>
  <si>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</si>
  <si>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</si>
  <si>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</si>
  <si>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</si>
  <si>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</si>
  <si>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</si>
  <si>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</si>
  <si>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</si>
  <si>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</si>
  <si>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</si>
  <si>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</si>
  <si>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</si>
  <si>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</si>
  <si>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</si>
  <si>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</si>
  <si>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</si>
  <si>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</si>
  <si>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</si>
  <si>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</si>
  <si>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</si>
  <si>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</si>
  <si>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</si>
  <si>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</si>
  <si>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</si>
  <si>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</si>
  <si>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</si>
  <si>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</si>
  <si>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</si>
  <si>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</si>
  <si>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</si>
  <si>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</si>
  <si>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</si>
  <si>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</si>
  <si>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</si>
  <si>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</si>
  <si>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</si>
  <si>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</si>
  <si>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</si>
  <si>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</si>
  <si>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</si>
  <si>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</si>
  <si>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</si>
  <si>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</si>
  <si>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</si>
  <si>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</si>
  <si>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</si>
  <si>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</si>
  <si>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</si>
  <si>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</si>
  <si>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</si>
  <si>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</si>
  <si>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</si>
  <si>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</si>
  <si>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</si>
  <si>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</si>
  <si>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</si>
  <si>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</si>
  <si>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</si>
  <si>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</si>
  <si>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</si>
  <si>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</si>
  <si>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</si>
  <si>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</si>
  <si>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</si>
  <si>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</si>
  <si>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</si>
  <si>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</si>
  <si>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</si>
  <si>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</si>
  <si>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</si>
  <si>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</si>
  <si>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</si>
  <si>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</si>
  <si>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</si>
  <si>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</si>
  <si>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</si>
  <si>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</si>
  <si>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</si>
  <si>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</si>
  <si>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</si>
  <si>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</si>
  <si>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</si>
  <si>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</si>
  <si>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</si>
  <si>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</si>
  <si>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</si>
  <si>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</si>
  <si>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</si>
  <si>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</si>
  <si>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</si>
  <si>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</si>
  <si>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</si>
  <si>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</si>
  <si>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</si>
  <si>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</si>
  <si>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</si>
  <si>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</si>
  <si>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</si>
  <si>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</si>
  <si>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</si>
  <si>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</si>
  <si>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</si>
  <si>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</si>
  <si>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</si>
  <si>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</si>
  <si>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</si>
  <si>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</si>
  <si>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</si>
  <si>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</si>
  <si>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</si>
  <si>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</si>
  <si>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</si>
  <si>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</si>
  <si>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</si>
  <si>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</si>
  <si>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</si>
  <si>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</si>
  <si>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</si>
  <si>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</si>
  <si>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</si>
  <si>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</si>
  <si>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</si>
  <si>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</si>
  <si>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</si>
  <si>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</si>
  <si>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</si>
  <si>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</si>
  <si>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</si>
  <si>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</si>
  <si>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</si>
  <si>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</si>
  <si>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</si>
  <si>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</si>
  <si>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</si>
  <si>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</si>
  <si>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</si>
  <si>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</si>
  <si>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</si>
  <si>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</si>
  <si>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</si>
  <si>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</si>
  <si>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</si>
  <si>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</si>
  <si>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</si>
  <si>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</si>
  <si>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</si>
  <si>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</si>
  <si>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</si>
  <si>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</si>
  <si>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</si>
  <si>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</si>
  <si>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</si>
  <si>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</si>
  <si>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</si>
  <si>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</si>
  <si>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</si>
  <si>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</si>
  <si>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</si>
  <si>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</si>
  <si>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</si>
  <si>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</si>
  <si>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</si>
  <si>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</si>
  <si>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</si>
  <si>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</si>
  <si>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</si>
  <si>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</si>
  <si>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</si>
  <si>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</si>
  <si>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</si>
  <si>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</si>
  <si>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</si>
  <si>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</si>
  <si>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</si>
  <si>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</si>
  <si>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</si>
  <si>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</si>
  <si>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</si>
  <si>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</si>
  <si>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</si>
  <si>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</si>
  <si>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</si>
  <si>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</si>
  <si>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</si>
  <si>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</si>
  <si>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</si>
  <si>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</si>
  <si>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</si>
  <si>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</si>
  <si>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</si>
  <si>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</si>
  <si>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</si>
  <si>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</si>
  <si>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</si>
  <si>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</si>
  <si>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</si>
  <si>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</si>
  <si>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</si>
  <si>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</si>
  <si>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</si>
  <si>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</si>
  <si>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</si>
  <si>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</si>
  <si>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</si>
  <si>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</si>
  <si>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</si>
  <si>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</si>
  <si>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</si>
  <si>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</si>
  <si>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</si>
  <si>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</si>
  <si>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</si>
  <si>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</si>
  <si>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</si>
  <si>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</si>
  <si>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</si>
  <si>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</si>
  <si>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</si>
  <si>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</si>
  <si>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</si>
  <si>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</si>
  <si>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</si>
  <si>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</si>
  <si>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</si>
  <si>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</si>
  <si>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</si>
  <si>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</si>
  <si>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</si>
  <si>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</si>
  <si>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</si>
  <si>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</si>
  <si>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</si>
  <si>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</si>
  <si>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</si>
  <si>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</si>
  <si>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</si>
  <si>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</si>
  <si>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</si>
  <si>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</si>
  <si>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</si>
  <si>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</si>
  <si>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</si>
  <si>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</si>
  <si>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</si>
  <si>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</si>
  <si>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</si>
  <si>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</si>
  <si>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</si>
  <si>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</si>
  <si>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</si>
  <si>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</si>
  <si>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</si>
  <si>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</si>
  <si>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</si>
  <si>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</si>
  <si>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</si>
  <si>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</si>
  <si>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</si>
  <si>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</si>
  <si>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</si>
  <si>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</si>
  <si>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</si>
  <si>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</si>
  <si>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</si>
  <si>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</si>
  <si>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</si>
  <si>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</si>
  <si>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</si>
  <si>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</si>
  <si>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</si>
  <si>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</si>
  <si>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</si>
  <si>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</si>
  <si>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</si>
  <si>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</si>
  <si>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</si>
  <si>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</si>
  <si>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</si>
  <si>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</si>
  <si>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</si>
  <si>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</si>
  <si>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</si>
  <si>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</si>
  <si>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</si>
  <si>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</si>
  <si>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</si>
  <si>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</si>
  <si>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</si>
  <si>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</si>
  <si>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</si>
  <si>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</si>
  <si>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</si>
  <si>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</si>
  <si>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</si>
  <si>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</si>
  <si>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</si>
  <si>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</si>
  <si>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</si>
  <si>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</si>
  <si>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</si>
  <si>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</si>
  <si>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</si>
  <si>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</si>
  <si>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</si>
  <si>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</si>
  <si>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</si>
  <si>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</si>
  <si>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</si>
  <si>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</si>
  <si>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</si>
  <si>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</si>
  <si>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</si>
  <si>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</si>
  <si>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</si>
  <si>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</si>
  <si>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</si>
  <si>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</si>
  <si>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</si>
  <si>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</si>
  <si>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</si>
  <si>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</si>
  <si>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</si>
  <si>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</si>
  <si>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</si>
  <si>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</si>
  <si>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</si>
  <si>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</si>
  <si>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</si>
  <si>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</si>
  <si>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</si>
  <si>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</si>
  <si>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</si>
  <si>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</si>
  <si>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</si>
  <si>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</si>
  <si>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</si>
  <si>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</si>
  <si>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</si>
  <si>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</si>
  <si>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</si>
  <si>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</si>
  <si>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</si>
  <si>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</si>
  <si>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</si>
  <si>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</si>
  <si>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</si>
  <si>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</si>
  <si>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</si>
  <si>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</si>
  <si>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</si>
  <si>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</si>
  <si>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</si>
  <si>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</si>
  <si>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</si>
  <si>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</si>
  <si>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</si>
  <si>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</si>
  <si>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</si>
  <si>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</si>
  <si>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</si>
  <si>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</si>
  <si>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</si>
  <si>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</si>
  <si>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</si>
  <si>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</si>
  <si>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</si>
  <si>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</si>
  <si>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</si>
  <si>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</si>
  <si>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</si>
  <si>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</si>
  <si>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</si>
  <si>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</si>
  <si>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</si>
  <si>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</si>
  <si>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</si>
  <si>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</si>
  <si>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</si>
  <si>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</si>
  <si>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</si>
  <si>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</si>
  <si>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</si>
  <si>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</si>
  <si>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</si>
  <si>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</si>
  <si>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</si>
  <si>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</si>
  <si>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</si>
  <si>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</si>
  <si>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</si>
  <si>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</si>
  <si>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</si>
  <si>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</si>
  <si>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</si>
  <si>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</si>
  <si>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</si>
  <si>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</si>
  <si>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</si>
  <si>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</si>
  <si>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</si>
  <si>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</si>
  <si>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</si>
  <si>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</si>
  <si>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</si>
  <si>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</si>
  <si>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</si>
  <si>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</si>
  <si>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</si>
  <si>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</si>
  <si>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</si>
  <si>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</si>
  <si>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</si>
  <si>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</si>
  <si>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</si>
  <si>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</si>
  <si>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</si>
  <si>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</si>
  <si>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</si>
  <si>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</si>
  <si>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</si>
  <si>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</si>
  <si>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</si>
  <si>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</si>
  <si>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</si>
  <si>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</si>
  <si>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</si>
  <si>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</si>
  <si>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</si>
  <si>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</si>
  <si>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</si>
  <si>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</si>
  <si>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</si>
  <si>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</si>
  <si>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</si>
  <si>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</si>
  <si>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</si>
  <si>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</si>
  <si>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</si>
  <si>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</si>
  <si>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</si>
  <si>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</si>
  <si>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</si>
  <si>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</si>
  <si>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</si>
  <si>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</si>
  <si>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</si>
  <si>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</si>
  <si>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</si>
  <si>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</si>
  <si>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</si>
  <si>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</si>
  <si>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</si>
  <si>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</si>
  <si>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</si>
  <si>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</si>
  <si>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</si>
  <si>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</si>
  <si>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</si>
  <si>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</si>
  <si>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</si>
  <si>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</si>
  <si>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</si>
  <si>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</si>
  <si>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</si>
  <si>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</si>
  <si>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</si>
  <si>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</si>
  <si>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</si>
  <si>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</si>
  <si>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</si>
  <si>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</si>
  <si>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</si>
  <si>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</si>
  <si>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</si>
  <si>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</si>
  <si>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</si>
  <si>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</si>
  <si>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</si>
  <si>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</si>
  <si>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</si>
  <si>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</si>
  <si>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</si>
  <si>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</si>
  <si>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</si>
  <si>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</si>
  <si>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</si>
  <si>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</si>
  <si>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</si>
  <si>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</si>
  <si>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</si>
  <si>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</si>
  <si>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</si>
  <si>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</si>
  <si>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</si>
  <si>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</si>
  <si>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</si>
  <si>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</si>
  <si>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</si>
  <si>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</si>
  <si>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</si>
  <si>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</si>
  <si>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</si>
  <si>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</si>
  <si>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</si>
  <si>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</si>
  <si>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</si>
  <si>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</si>
  <si>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</si>
  <si>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</si>
  <si>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</si>
  <si>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</si>
  <si>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</si>
  <si>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</si>
  <si>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</si>
  <si>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</si>
  <si>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</si>
  <si>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</si>
  <si>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</si>
  <si>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</si>
  <si>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</si>
  <si>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</si>
  <si>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</si>
  <si>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</si>
  <si>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</si>
  <si>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</si>
  <si>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</si>
  <si>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</si>
  <si>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</si>
  <si>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</si>
  <si>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</si>
  <si>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</si>
  <si>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</si>
  <si>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</si>
  <si>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</si>
  <si>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</si>
  <si>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</si>
  <si>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</si>
  <si>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</si>
  <si>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</si>
  <si>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</si>
  <si>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</si>
  <si>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</si>
  <si>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</si>
  <si>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</si>
  <si>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</si>
  <si>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</si>
  <si>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</si>
  <si>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</si>
  <si>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</si>
  <si>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</si>
  <si>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</si>
  <si>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</si>
  <si>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</si>
  <si>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</si>
  <si>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</si>
  <si>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</si>
  <si>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</si>
  <si>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</si>
  <si>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</si>
  <si>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</si>
  <si>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</si>
  <si>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</si>
  <si>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</si>
  <si>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</si>
  <si>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</si>
  <si>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</si>
  <si>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</si>
  <si>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</si>
  <si>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</si>
  <si>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</si>
  <si>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</si>
  <si>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</si>
  <si>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</si>
  <si>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</si>
  <si>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</si>
  <si>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</si>
  <si>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</si>
  <si>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</si>
  <si>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</si>
  <si>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</si>
  <si>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</si>
  <si>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</si>
  <si>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</si>
  <si>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</si>
  <si>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</si>
  <si>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</si>
  <si>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</si>
  <si>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</si>
  <si>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</si>
  <si>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</si>
  <si>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</si>
  <si>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</si>
  <si>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</si>
  <si>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</si>
  <si>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</si>
  <si>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</si>
  <si>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</si>
  <si>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</si>
  <si>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</si>
  <si>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</si>
  <si>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</si>
  <si>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</si>
  <si>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</si>
  <si>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</si>
  <si>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</si>
  <si>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</si>
  <si>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</si>
  <si>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</si>
  <si>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</si>
  <si>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</si>
  <si>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</si>
  <si>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</si>
  <si>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</si>
  <si>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</si>
  <si>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</si>
  <si>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</si>
  <si>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</si>
  <si>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</si>
  <si>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</si>
  <si>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</si>
  <si>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</si>
  <si>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</si>
  <si>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</si>
  <si>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</si>
  <si>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</si>
  <si>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</si>
  <si>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</si>
  <si>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</si>
  <si>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</si>
  <si>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</si>
  <si>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</si>
  <si>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</si>
  <si>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</si>
  <si>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</si>
  <si>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</si>
  <si>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</si>
  <si>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</si>
  <si>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</si>
  <si>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</si>
  <si>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</si>
  <si>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</si>
  <si>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</si>
  <si>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</si>
  <si>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</si>
  <si>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</si>
  <si>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</si>
  <si>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</si>
  <si>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</si>
  <si>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</si>
  <si>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</si>
  <si>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</si>
  <si>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</si>
  <si>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</si>
  <si>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</si>
  <si>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</si>
  <si>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</si>
  <si>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</si>
  <si>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</si>
  <si>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</si>
  <si>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</si>
  <si>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</si>
  <si>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</si>
  <si>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</si>
  <si>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</si>
  <si>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</si>
  <si>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</si>
  <si>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</si>
  <si>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</si>
  <si>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</si>
  <si>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</si>
  <si>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</si>
  <si>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</si>
  <si>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</si>
  <si>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</si>
  <si>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</si>
  <si>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</si>
  <si>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</si>
  <si>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</si>
  <si>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</si>
  <si>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</si>
  <si>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</si>
  <si>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</si>
  <si>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</si>
  <si>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</si>
  <si>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</si>
  <si>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</si>
  <si>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</si>
  <si>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</si>
  <si>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</si>
  <si>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</si>
  <si>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</si>
  <si>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</si>
  <si>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</si>
  <si>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</si>
  <si>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</si>
  <si>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</si>
  <si>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</si>
  <si>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</si>
  <si>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</si>
  <si>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</si>
  <si>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</si>
  <si>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</si>
  <si>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</si>
  <si>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</si>
  <si>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</si>
  <si>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</si>
  <si>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</si>
  <si>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</si>
  <si>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</si>
  <si>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</si>
  <si>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</si>
  <si>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</si>
  <si>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</si>
  <si>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</si>
  <si>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</si>
  <si>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</si>
  <si>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</si>
  <si>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</si>
  <si>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</si>
  <si>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</si>
  <si>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</si>
  <si>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</si>
  <si>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</si>
  <si>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</si>
  <si>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</si>
  <si>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</si>
  <si>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</si>
  <si>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</si>
  <si>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</si>
  <si>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</si>
  <si>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</si>
  <si>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</si>
  <si>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</si>
  <si>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</si>
  <si>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</si>
  <si>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</si>
  <si>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</si>
  <si>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</si>
  <si>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</si>
  <si>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</si>
  <si>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</si>
  <si>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</si>
  <si>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</si>
  <si>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</si>
  <si>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</si>
  <si>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</si>
  <si>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</si>
  <si>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</si>
  <si>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</si>
  <si>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</si>
  <si>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</si>
  <si>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</si>
  <si>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</si>
  <si>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</si>
  <si>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</si>
  <si>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</si>
  <si>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</si>
  <si>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</si>
  <si>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</si>
  <si>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</si>
  <si>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</si>
  <si>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</si>
  <si>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</si>
  <si>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</si>
  <si>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</si>
  <si>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</si>
  <si>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</si>
  <si>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</si>
  <si>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</si>
  <si>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</si>
  <si>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</si>
  <si>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</si>
  <si>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</si>
  <si>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</si>
  <si>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</si>
  <si>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</si>
  <si>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</si>
  <si>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</si>
  <si>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</si>
  <si>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</si>
  <si>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</si>
  <si>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</si>
  <si>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</si>
  <si>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</si>
  <si>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</si>
  <si>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</si>
  <si>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</si>
  <si>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</si>
  <si>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</si>
  <si>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</si>
  <si>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</si>
  <si>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</si>
  <si>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</si>
  <si>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</si>
  <si>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</si>
  <si>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</si>
  <si>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</si>
  <si>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</si>
  <si>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</si>
  <si>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</si>
  <si>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</si>
  <si>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</si>
  <si>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</si>
  <si>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</si>
  <si>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</si>
  <si>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</si>
  <si>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</si>
  <si>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</si>
  <si>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</si>
  <si>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</si>
  <si>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</si>
  <si>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</si>
  <si>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</si>
  <si>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</si>
  <si>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</si>
  <si>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</si>
  <si>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</si>
  <si>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</si>
  <si>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</si>
  <si>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</si>
  <si>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</si>
  <si>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</si>
  <si>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</si>
  <si>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</si>
  <si>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</si>
  <si>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</si>
  <si>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</si>
  <si>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</si>
  <si>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</si>
  <si>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</si>
  <si>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</si>
  <si>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</si>
  <si>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</si>
  <si>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</si>
  <si>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</si>
  <si>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</si>
  <si>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</si>
  <si>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</si>
  <si>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</si>
  <si>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</si>
  <si>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</si>
  <si>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</si>
  <si>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</si>
  <si>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</si>
  <si>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</si>
  <si>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</si>
  <si>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</si>
  <si>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</si>
  <si>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</si>
  <si>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</si>
  <si>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</si>
  <si>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</si>
  <si>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</si>
  <si>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</si>
  <si>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</si>
  <si>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</si>
  <si>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</si>
  <si>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</si>
  <si>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</si>
  <si>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</si>
  <si>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</si>
  <si>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</si>
  <si>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</si>
  <si>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</si>
  <si>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</si>
  <si>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</si>
  <si>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</si>
  <si>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</si>
  <si>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</si>
  <si>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</si>
  <si>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</si>
  <si>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</si>
  <si>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</si>
  <si>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</si>
  <si>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</si>
  <si>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</si>
  <si>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</si>
  <si>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</si>
  <si>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</si>
  <si>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</si>
  <si>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</si>
  <si>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</si>
  <si>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</si>
  <si>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</si>
  <si>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</si>
  <si>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</si>
  <si>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</si>
  <si>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</si>
  <si>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</si>
  <si>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</si>
  <si>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</si>
  <si>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</si>
  <si>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</si>
  <si>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</si>
  <si>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</si>
  <si>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</si>
  <si>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</si>
  <si>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</si>
  <si>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</si>
  <si>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</si>
  <si>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</si>
  <si>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</si>
  <si>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</si>
  <si>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</si>
  <si>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</si>
  <si>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</si>
  <si>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</si>
  <si>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</si>
  <si>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</si>
  <si>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</si>
  <si>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</si>
  <si>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</si>
  <si>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</si>
  <si>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</si>
  <si>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</si>
  <si>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</si>
  <si>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</si>
  <si>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</si>
  <si>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</si>
  <si>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</si>
  <si>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</si>
  <si>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</si>
  <si>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</si>
  <si>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</si>
  <si>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</si>
  <si>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</si>
  <si>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</si>
  <si>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</si>
  <si>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</si>
  <si>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</si>
  <si>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</si>
  <si>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</si>
  <si>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</si>
  <si>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</si>
  <si>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</si>
  <si>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</si>
  <si>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</si>
  <si>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</si>
  <si>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</si>
  <si>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</si>
  <si>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</si>
  <si>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</si>
  <si>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</si>
  <si>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</si>
  <si>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</si>
  <si>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</si>
  <si>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</si>
  <si>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</si>
  <si>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</si>
  <si>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</si>
  <si>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</si>
  <si>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</si>
  <si>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</si>
  <si>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</si>
  <si>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</si>
  <si>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</si>
  <si>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</si>
  <si>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</si>
  <si>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</si>
  <si>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</si>
  <si>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</si>
  <si>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</si>
  <si>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</si>
  <si>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</si>
  <si>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</si>
  <si>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</si>
  <si>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</si>
  <si>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</si>
  <si>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</si>
  <si>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</si>
  <si>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</si>
  <si>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</si>
  <si>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</si>
  <si>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</si>
  <si>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</si>
  <si>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</si>
  <si>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</si>
  <si>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</si>
  <si>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</si>
  <si>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</si>
  <si>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</si>
  <si>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</si>
  <si>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</si>
  <si>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</si>
  <si>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</si>
  <si>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</si>
  <si>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</si>
  <si>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</si>
  <si>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</si>
  <si>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</si>
  <si>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</si>
  <si>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</si>
  <si>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</si>
  <si>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</si>
  <si>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</si>
  <si>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</si>
  <si>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</si>
  <si>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</si>
  <si>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</si>
  <si>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</si>
  <si>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</si>
  <si>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</si>
  <si>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</si>
  <si>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</si>
  <si>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</si>
  <si>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</si>
  <si>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</si>
  <si>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</si>
  <si>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</si>
  <si>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</si>
  <si>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</si>
  <si>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</si>
  <si>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</si>
  <si>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</si>
  <si>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</si>
  <si>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</si>
  <si>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</si>
  <si>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</si>
  <si>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</si>
  <si>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</si>
  <si>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</si>
  <si>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</si>
  <si>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</si>
  <si>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</si>
  <si>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</si>
  <si>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</si>
  <si>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</si>
  <si>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</si>
  <si>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</si>
  <si>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</si>
  <si>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</si>
  <si>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</si>
  <si>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</si>
  <si>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</si>
  <si>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</si>
  <si>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</si>
  <si>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</si>
  <si>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</si>
  <si>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</si>
  <si>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</si>
  <si>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</si>
  <si>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</si>
  <si>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</si>
  <si>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</si>
  <si>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</si>
  <si>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</si>
  <si>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</si>
  <si>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</si>
  <si>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</si>
  <si>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</si>
  <si>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</si>
  <si>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</si>
  <si>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</si>
  <si>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</si>
  <si>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</si>
  <si>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</si>
  <si>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</si>
  <si>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</si>
  <si>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</si>
  <si>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</si>
  <si>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</si>
  <si>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</si>
  <si>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</si>
  <si>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</si>
  <si>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</si>
  <si>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</si>
  <si>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</si>
  <si>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</si>
  <si>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</si>
  <si>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</si>
  <si>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</si>
  <si>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</si>
  <si>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</si>
  <si>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</si>
  <si>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</si>
  <si>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</si>
  <si>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</si>
  <si>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</si>
  <si>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</si>
  <si>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</si>
  <si>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</si>
  <si>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</si>
  <si>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</si>
  <si>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</si>
  <si>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</si>
  <si>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</si>
  <si>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</si>
  <si>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</si>
  <si>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</si>
  <si>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</si>
  <si>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</si>
  <si>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</si>
  <si>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</si>
  <si>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</si>
  <si>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</si>
  <si>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</si>
  <si>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</si>
  <si>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</si>
  <si>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</si>
  <si>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</si>
  <si>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</si>
  <si>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</si>
  <si>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</si>
  <si>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</si>
  <si>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</si>
  <si>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</si>
  <si>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</si>
  <si>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</si>
  <si>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</si>
  <si>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</si>
  <si>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</si>
  <si>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</si>
  <si>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</si>
  <si>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</si>
  <si>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</si>
  <si>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</si>
  <si>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</si>
  <si>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</si>
  <si>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</si>
  <si>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</si>
  <si>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</si>
  <si>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</si>
  <si>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</si>
  <si>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</si>
  <si>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</si>
  <si>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</si>
  <si>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</si>
  <si>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</si>
  <si>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</si>
  <si>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</si>
  <si>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</si>
  <si>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</si>
  <si>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</si>
  <si>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</si>
  <si>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</si>
  <si>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</si>
  <si>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</si>
  <si>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</si>
  <si>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</si>
  <si>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</si>
  <si>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</si>
  <si>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</si>
  <si>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</si>
  <si>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</si>
  <si>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</si>
  <si>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</si>
  <si>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</si>
  <si>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</si>
  <si>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</si>
  <si>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</si>
  <si>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</si>
  <si>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</si>
  <si>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</si>
  <si>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</si>
  <si>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</si>
  <si>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</si>
  <si>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</si>
  <si>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</si>
  <si>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</si>
  <si>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</si>
  <si>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</si>
  <si>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</si>
  <si>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</si>
  <si>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</si>
  <si>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</si>
  <si>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</si>
  <si>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</si>
  <si>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</si>
  <si>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</si>
  <si>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</si>
  <si>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</si>
  <si>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</si>
  <si>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</si>
  <si>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</si>
  <si>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</si>
  <si>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</si>
  <si>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</si>
  <si>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</si>
  <si>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</si>
  <si>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</si>
  <si>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</si>
  <si>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</si>
  <si>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</si>
  <si>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</si>
  <si>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</si>
  <si>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</si>
  <si>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</si>
  <si>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</si>
  <si>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</si>
  <si>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</si>
  <si>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</si>
  <si>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</si>
  <si>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</si>
  <si>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</si>
  <si>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</si>
  <si>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</si>
  <si>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</si>
  <si>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</si>
  <si>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</si>
  <si>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</si>
  <si>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</si>
  <si>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</si>
  <si>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</si>
  <si>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</si>
  <si>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</si>
  <si>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</si>
  <si>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</si>
  <si>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</si>
  <si>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</si>
  <si>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</si>
  <si>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</si>
  <si>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</si>
  <si>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</si>
  <si>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</si>
  <si>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</si>
  <si>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</si>
  <si>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</si>
  <si>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</si>
  <si>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</si>
  <si>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</si>
  <si>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</si>
  <si>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</si>
  <si>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</si>
  <si>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</si>
  <si>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</si>
  <si>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</si>
  <si>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</si>
  <si>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</si>
  <si>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</si>
  <si>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</si>
  <si>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</si>
  <si>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</si>
  <si>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</si>
  <si>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</si>
  <si>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</si>
  <si>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</si>
  <si>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</si>
  <si>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</si>
  <si>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</si>
  <si>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</si>
  <si>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</si>
  <si>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</si>
  <si>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</si>
  <si>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</si>
  <si>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</si>
  <si>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</si>
  <si>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</si>
  <si>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</si>
  <si>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</si>
  <si>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</si>
  <si>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</si>
  <si>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</si>
  <si>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</si>
  <si>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</si>
  <si>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</si>
  <si>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</si>
  <si>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</si>
  <si>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</si>
  <si>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</si>
  <si>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</si>
  <si>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</si>
  <si>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</si>
  <si>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</si>
  <si>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</si>
  <si>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</si>
  <si>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</si>
  <si>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</si>
  <si>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</si>
  <si>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</si>
  <si>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</si>
  <si>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</si>
  <si>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</si>
  <si>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</si>
  <si>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</si>
  <si>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</si>
  <si>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</si>
  <si>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</si>
  <si>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</si>
  <si>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</si>
  <si>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</si>
  <si>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</si>
  <si>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</si>
  <si>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</si>
  <si>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</si>
  <si>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</si>
  <si>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</si>
  <si>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</si>
  <si>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</si>
  <si>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</si>
  <si>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</si>
  <si>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</si>
  <si>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</si>
  <si>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</si>
  <si>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</si>
  <si>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</si>
  <si>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</si>
  <si>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</si>
  <si>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</si>
  <si>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</si>
  <si>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</si>
  <si>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</si>
  <si>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</si>
  <si>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</si>
  <si>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</si>
  <si>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</si>
  <si>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</si>
  <si>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</si>
  <si>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</si>
  <si>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</si>
  <si>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</si>
  <si>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</si>
  <si>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</si>
  <si>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</si>
  <si>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</si>
  <si>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</si>
  <si>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</si>
  <si>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</si>
  <si>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</si>
  <si>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</si>
  <si>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</si>
  <si>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</si>
  <si>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</si>
  <si>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</si>
  <si>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</si>
  <si>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</si>
  <si>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</si>
  <si>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</si>
  <si>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</si>
  <si>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</si>
  <si>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</si>
  <si>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</si>
  <si>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</si>
  <si>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</si>
  <si>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</si>
  <si>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</si>
  <si>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</si>
  <si>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</si>
  <si>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</si>
  <si>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</si>
  <si>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</si>
  <si>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</si>
  <si>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</si>
  <si>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</si>
  <si>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</si>
  <si>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</si>
  <si>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</si>
  <si>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</si>
  <si>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</si>
  <si>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</si>
  <si>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</si>
  <si>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</si>
  <si>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</si>
  <si>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</si>
  <si>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</si>
  <si>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</si>
  <si>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</si>
  <si>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</si>
  <si>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</si>
  <si>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</si>
  <si>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</si>
  <si>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</si>
  <si>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</si>
  <si>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</si>
  <si>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</si>
  <si>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</si>
  <si>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</si>
  <si>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</si>
  <si>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</si>
  <si>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</si>
  <si>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</si>
  <si>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</si>
  <si>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</si>
  <si>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</si>
  <si>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</si>
  <si>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</si>
  <si>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</si>
  <si>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</si>
  <si>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</si>
  <si>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</si>
  <si>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</si>
  <si>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</si>
  <si>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</si>
  <si>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</si>
  <si>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</si>
  <si>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</si>
  <si>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</si>
  <si>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</si>
  <si>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</si>
  <si>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</si>
  <si>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</si>
  <si>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</si>
  <si>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</si>
  <si>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</si>
  <si>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</si>
  <si>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</si>
  <si>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</si>
  <si>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</si>
  <si>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</si>
  <si>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</si>
  <si>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</si>
  <si>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</si>
  <si>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</si>
  <si>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</si>
  <si>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</si>
  <si>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</si>
  <si>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</si>
  <si>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</si>
  <si>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</si>
  <si>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</si>
  <si>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</si>
  <si>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</si>
  <si>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</si>
  <si>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</si>
  <si>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</si>
  <si>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</si>
  <si>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</si>
  <si>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</si>
  <si>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</si>
  <si>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</si>
  <si>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</si>
  <si>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</si>
  <si>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</si>
  <si>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</si>
  <si>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</si>
  <si>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</si>
  <si>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</si>
  <si>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</si>
  <si>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</si>
  <si>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</si>
  <si>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</si>
  <si>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</si>
  <si>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</si>
  <si>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</si>
  <si>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</si>
  <si>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</si>
  <si>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</si>
  <si>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</si>
  <si>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</si>
  <si>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</si>
  <si>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</si>
  <si>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</si>
  <si>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</si>
  <si>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</si>
  <si>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</si>
  <si>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</si>
  <si>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</si>
  <si>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</si>
  <si>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</si>
  <si>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</si>
  <si>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</si>
  <si>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</si>
  <si>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</si>
  <si>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</si>
  <si>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</si>
  <si>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</si>
  <si>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</si>
  <si>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</si>
  <si>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</si>
  <si>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</si>
  <si>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</si>
  <si>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</si>
  <si>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</si>
  <si>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</si>
  <si>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</si>
  <si>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</si>
  <si>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</si>
  <si>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</si>
  <si>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</si>
  <si>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</si>
  <si>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</si>
  <si>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</si>
  <si>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</si>
  <si>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</si>
  <si>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</si>
  <si>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</si>
  <si>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</si>
  <si>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</si>
  <si>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</si>
  <si>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</si>
  <si>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</si>
  <si>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</si>
  <si>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</si>
  <si>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</si>
  <si>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</si>
  <si>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</si>
  <si>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</si>
  <si>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</si>
  <si>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</si>
  <si>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</si>
  <si>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</si>
  <si>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</si>
  <si>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</si>
  <si>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</si>
  <si>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</si>
  <si>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</si>
  <si>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</si>
  <si>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</si>
  <si>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</si>
  <si>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</si>
  <si>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</si>
  <si>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</si>
  <si>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</si>
  <si>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</si>
  <si>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</si>
  <si>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</si>
  <si>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</si>
  <si>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</si>
  <si>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</si>
  <si>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</si>
  <si>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</si>
  <si>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</si>
  <si>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</si>
  <si>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</si>
  <si>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</si>
  <si>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</si>
  <si>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</si>
  <si>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</si>
  <si>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</si>
  <si>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</si>
  <si>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</si>
  <si>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</si>
  <si>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</si>
  <si>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</si>
  <si>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</si>
  <si>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</si>
  <si>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</si>
  <si>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</si>
  <si>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</si>
  <si>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</si>
  <si>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</si>
  <si>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</si>
  <si>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</si>
  <si>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</si>
  <si>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</si>
  <si>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</si>
  <si>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</si>
  <si>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</si>
  <si>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</si>
  <si>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</si>
  <si>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</si>
  <si>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</si>
  <si>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</si>
  <si>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</si>
  <si>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</si>
  <si>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</si>
  <si>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</si>
  <si>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</si>
  <si>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</si>
  <si>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</si>
  <si>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</si>
  <si>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</si>
  <si>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</si>
  <si>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</si>
  <si>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</si>
  <si>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</si>
  <si>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</si>
  <si>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</si>
  <si>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</si>
  <si>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</si>
  <si>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</si>
  <si>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</si>
  <si>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</si>
  <si>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</si>
  <si>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</si>
  <si>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</si>
  <si>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</si>
  <si>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</si>
  <si>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</si>
  <si>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</si>
  <si>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</si>
  <si>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</si>
  <si>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</si>
  <si>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</si>
  <si>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</si>
  <si>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</si>
  <si>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</si>
  <si>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</si>
  <si>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</si>
  <si>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</si>
  <si>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</si>
  <si>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</si>
  <si>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</si>
  <si>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</si>
  <si>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</si>
  <si>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</si>
  <si>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</si>
  <si>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</si>
  <si>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</si>
  <si>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</si>
  <si>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</si>
  <si>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</si>
  <si>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</si>
  <si>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</si>
  <si>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</si>
  <si>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</si>
  <si>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</si>
  <si>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</si>
  <si>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</si>
  <si>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</si>
  <si>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</si>
  <si>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</si>
  <si>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</si>
  <si>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</si>
  <si>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</si>
  <si>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</si>
  <si>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</si>
  <si>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</si>
  <si>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</si>
  <si>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</si>
  <si>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</si>
  <si>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</si>
  <si>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</si>
  <si>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</si>
  <si>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</si>
  <si>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</si>
  <si>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</si>
  <si>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</si>
  <si>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</si>
  <si>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</si>
  <si>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</si>
  <si>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</si>
  <si>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</si>
  <si>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</si>
  <si>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</si>
  <si>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</si>
  <si>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</si>
  <si>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</si>
  <si>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</si>
  <si>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</si>
  <si>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</si>
  <si>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</si>
  <si>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</si>
  <si>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</si>
  <si>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</si>
  <si>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</si>
  <si>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</si>
  <si>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</si>
  <si>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</si>
  <si>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</si>
  <si>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</si>
  <si>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</si>
  <si>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</si>
  <si>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</si>
  <si>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</si>
  <si>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</si>
  <si>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</si>
  <si>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</si>
  <si>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</si>
  <si>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</si>
  <si>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</si>
  <si>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</si>
  <si>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</si>
  <si>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</si>
  <si>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</si>
  <si>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</si>
  <si>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</si>
  <si>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</si>
  <si>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</si>
  <si>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</si>
  <si>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</si>
  <si>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</si>
  <si>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</si>
  <si>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</si>
  <si>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</si>
  <si>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</si>
  <si>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</si>
  <si>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</si>
  <si>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</si>
  <si>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</si>
  <si>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</si>
  <si>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</si>
  <si>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</si>
  <si>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</si>
  <si>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</si>
  <si>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</si>
  <si>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</si>
  <si>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</si>
  <si>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</si>
  <si>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</si>
  <si>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</si>
  <si>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</si>
  <si>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</si>
  <si>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</si>
  <si>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</si>
  <si>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</si>
  <si>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</si>
  <si>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</si>
  <si>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</si>
  <si>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</si>
  <si>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</si>
  <si>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</si>
  <si>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</si>
  <si>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</si>
  <si>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</si>
  <si>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</si>
  <si>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</si>
  <si>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</si>
  <si>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</si>
  <si>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</si>
  <si>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</si>
  <si>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</si>
  <si>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</si>
  <si>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</si>
  <si>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</si>
  <si>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</si>
  <si>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</si>
  <si>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</si>
  <si>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</si>
  <si>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</si>
  <si>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</si>
  <si>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</si>
  <si>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</si>
  <si>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</si>
  <si>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</si>
  <si>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</si>
  <si>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</si>
  <si>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</si>
  <si>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</si>
  <si>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</si>
  <si>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</si>
  <si>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</si>
  <si>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</si>
  <si>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</si>
  <si>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</si>
  <si>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</si>
  <si>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</si>
  <si>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</si>
  <si>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</si>
  <si>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</si>
  <si>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</si>
  <si>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</si>
  <si>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</si>
  <si>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</si>
  <si>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</si>
  <si>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</si>
  <si>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</si>
  <si>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</si>
  <si>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</si>
  <si>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</si>
  <si>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</si>
  <si>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</si>
  <si>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</si>
  <si>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</si>
  <si>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</si>
  <si>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</si>
  <si>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</si>
  <si>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</si>
  <si>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</si>
  <si>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</si>
  <si>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</si>
  <si>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</si>
  <si>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</si>
  <si>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</si>
  <si>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</si>
  <si>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</si>
  <si>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</si>
  <si>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</si>
  <si>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</si>
  <si>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</si>
  <si>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</si>
  <si>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</si>
  <si>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</si>
  <si>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</si>
  <si>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</si>
  <si>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</si>
  <si>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</si>
  <si>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</si>
  <si>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</si>
  <si>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</si>
  <si>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</si>
  <si>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</si>
  <si>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</si>
  <si>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</si>
  <si>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</si>
  <si>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</si>
  <si>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</si>
  <si>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</si>
  <si>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</si>
  <si>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</si>
  <si>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</si>
  <si>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</si>
  <si>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</si>
  <si>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</si>
  <si>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</si>
  <si>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</si>
  <si>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</si>
  <si>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</si>
  <si>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</si>
  <si>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</si>
  <si>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</si>
  <si>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</si>
  <si>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</si>
  <si>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</si>
  <si>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</si>
  <si>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</si>
  <si>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</si>
  <si>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</si>
  <si>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</si>
  <si>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</si>
  <si>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</si>
  <si>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</si>
  <si>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</si>
  <si>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</si>
  <si>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</si>
  <si>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</si>
  <si>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</si>
  <si>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</si>
  <si>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</si>
  <si>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</si>
  <si>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</si>
  <si>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</si>
  <si>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</si>
  <si>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</si>
  <si>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</si>
  <si>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</si>
  <si>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</si>
  <si>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</si>
  <si>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</si>
  <si>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</si>
  <si>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</si>
  <si>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</si>
  <si>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</si>
  <si>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</si>
  <si>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</si>
  <si>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</si>
  <si>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</si>
  <si>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</si>
  <si>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</si>
  <si>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</si>
  <si>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</si>
  <si>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</si>
  <si>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</si>
  <si>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</si>
  <si>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</si>
  <si>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</si>
  <si>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</si>
  <si>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</si>
  <si>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</si>
  <si>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</si>
  <si>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</si>
  <si>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</si>
  <si>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</si>
  <si>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</si>
  <si>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</si>
  <si>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</si>
  <si>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</si>
  <si>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</si>
  <si>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</si>
  <si>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</si>
  <si>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</si>
  <si>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</si>
  <si>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</si>
  <si>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</si>
  <si>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</si>
  <si>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</si>
  <si>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</si>
  <si>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</si>
  <si>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</si>
  <si>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</si>
  <si>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</si>
  <si>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</si>
  <si>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</si>
  <si>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</si>
  <si>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</si>
  <si>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</si>
  <si>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</si>
  <si>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</si>
  <si>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</si>
  <si>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</si>
  <si>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</si>
  <si>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</si>
  <si>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</si>
  <si>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</si>
  <si>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</si>
  <si>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</si>
  <si>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</si>
  <si>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</si>
  <si>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</si>
  <si>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</si>
  <si>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</si>
  <si>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</si>
  <si>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</si>
  <si>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</si>
  <si>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</si>
  <si>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</si>
  <si>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</si>
  <si>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</si>
  <si>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</si>
  <si>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</si>
  <si>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</si>
  <si>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</si>
  <si>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</si>
  <si>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</si>
  <si>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</si>
  <si>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</si>
  <si>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</si>
  <si>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</si>
  <si>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</si>
  <si>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</si>
  <si>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</si>
  <si>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</si>
  <si>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</si>
  <si>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</si>
  <si>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</si>
  <si>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</si>
  <si>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</si>
  <si>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</si>
  <si>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</si>
  <si>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</si>
  <si>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</si>
  <si>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</si>
  <si>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</si>
  <si>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</si>
  <si>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</si>
  <si>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</si>
  <si>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</si>
  <si>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</si>
  <si>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</si>
  <si>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</si>
  <si>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</si>
  <si>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</si>
  <si>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</si>
  <si>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</si>
  <si>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</si>
  <si>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</si>
  <si>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</si>
  <si>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</si>
  <si>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</si>
  <si>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</si>
  <si>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</si>
  <si>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</si>
  <si>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</si>
  <si>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</si>
  <si>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</si>
  <si>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</si>
  <si>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</si>
  <si>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</si>
  <si>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</si>
  <si>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</si>
  <si>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</si>
  <si>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</si>
  <si>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</si>
  <si>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</si>
  <si>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</si>
  <si>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</si>
  <si>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</si>
  <si>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</si>
  <si>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</si>
  <si>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</si>
  <si>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</si>
  <si>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</si>
  <si>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</si>
  <si>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</si>
  <si>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</si>
  <si>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</si>
  <si>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</si>
  <si>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</si>
  <si>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</si>
  <si>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</si>
  <si>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</si>
  <si>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</si>
  <si>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</si>
  <si>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</si>
  <si>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</si>
  <si>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</si>
  <si>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</si>
  <si>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</si>
  <si>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</si>
  <si>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</si>
  <si>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</si>
  <si>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</si>
  <si>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</si>
  <si>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</si>
  <si>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</si>
  <si>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</si>
  <si>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</si>
  <si>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</si>
  <si>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</si>
  <si>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</si>
  <si>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</si>
  <si>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</si>
  <si>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</si>
  <si>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</si>
  <si>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</si>
  <si>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</si>
  <si>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</si>
  <si>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</si>
  <si>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</si>
  <si>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</si>
  <si>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</si>
  <si>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</si>
  <si>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</si>
  <si>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</si>
  <si>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</si>
  <si>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</si>
  <si>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</si>
  <si>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</si>
  <si>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</si>
  <si>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</si>
  <si>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</si>
  <si>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</si>
  <si>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</si>
  <si>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</si>
  <si>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</si>
  <si>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</si>
  <si>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</si>
  <si>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</si>
  <si>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</si>
  <si>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</si>
  <si>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</si>
  <si>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</si>
  <si>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</si>
  <si>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</si>
  <si>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</si>
  <si>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</si>
  <si>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</si>
  <si>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</si>
  <si>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</si>
  <si>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</si>
  <si>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</si>
  <si>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</si>
  <si>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</si>
  <si>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</si>
  <si>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</si>
  <si>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</si>
  <si>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</si>
  <si>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</si>
  <si>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</si>
  <si>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</si>
  <si>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</si>
  <si>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</si>
  <si>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</si>
  <si>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</si>
  <si>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</si>
  <si>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</si>
  <si>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</si>
  <si>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</si>
  <si>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</si>
  <si>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</si>
  <si>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</si>
  <si>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</si>
  <si>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</si>
  <si>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</si>
  <si>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</si>
  <si>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</si>
  <si>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</si>
  <si>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</si>
  <si>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</si>
  <si>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</si>
  <si>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</si>
  <si>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</si>
  <si>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</si>
  <si>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</si>
  <si>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</si>
  <si>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</si>
  <si>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</si>
  <si>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</si>
  <si>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</si>
  <si>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</si>
  <si>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</si>
  <si>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</si>
  <si>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</si>
  <si>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</si>
  <si>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</si>
  <si>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</si>
  <si>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</si>
  <si>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</si>
  <si>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</si>
  <si>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</si>
  <si>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</si>
  <si>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</si>
  <si>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</si>
  <si>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</si>
  <si>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</si>
  <si>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</si>
  <si>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</si>
  <si>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</si>
  <si>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</si>
  <si>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</si>
  <si>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</si>
  <si>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</si>
  <si>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</si>
  <si>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</si>
  <si>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</si>
  <si>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</si>
  <si>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</si>
  <si>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</si>
  <si>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</si>
  <si>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</si>
  <si>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</si>
  <si>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</si>
  <si>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</si>
  <si>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</si>
  <si>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</si>
  <si>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</si>
  <si>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</si>
  <si>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</si>
  <si>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</si>
  <si>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</si>
  <si>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</si>
  <si>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</si>
  <si>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</si>
  <si>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</si>
  <si>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</si>
  <si>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</si>
  <si>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</si>
  <si>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</si>
  <si>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</si>
  <si>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</si>
  <si>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</si>
  <si>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</si>
  <si>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</si>
  <si>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</si>
  <si>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</si>
  <si>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</si>
  <si>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</si>
  <si>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</si>
  <si>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</si>
  <si>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</si>
  <si>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</si>
  <si>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</si>
  <si>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</si>
  <si>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</si>
  <si>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</si>
  <si>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</si>
  <si>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</si>
  <si>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</si>
  <si>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</si>
  <si>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</si>
  <si>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</si>
  <si>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</si>
  <si>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</si>
  <si>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</si>
  <si>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</si>
  <si>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</si>
  <si>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</si>
  <si>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</si>
  <si>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</si>
  <si>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</si>
  <si>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</si>
  <si>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</si>
  <si>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</si>
  <si>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</si>
  <si>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</si>
  <si>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</si>
  <si>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</si>
  <si>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</si>
  <si>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</si>
  <si>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</si>
  <si>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</si>
  <si>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</si>
  <si>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</si>
  <si>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</si>
  <si>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</si>
  <si>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</si>
  <si>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</si>
  <si>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</si>
  <si>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</si>
  <si>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</si>
  <si>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</si>
  <si>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</si>
  <si>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</si>
  <si>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</si>
  <si>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</si>
  <si>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</si>
  <si>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</si>
  <si>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</si>
  <si>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</si>
  <si>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</si>
  <si>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</si>
  <si>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</si>
  <si>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</si>
  <si>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</si>
  <si>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</si>
  <si>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</si>
  <si>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</si>
  <si>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</si>
  <si>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</si>
  <si>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</si>
  <si>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</si>
  <si>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</si>
  <si>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</si>
  <si>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</si>
  <si>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</si>
  <si>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</si>
  <si>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</si>
  <si>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</si>
  <si>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</si>
  <si>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</si>
  <si>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</si>
  <si>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</si>
  <si>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</si>
  <si>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</si>
  <si>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</si>
  <si>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</si>
  <si>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</si>
  <si>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</si>
  <si>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</si>
  <si>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</si>
  <si>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</si>
  <si>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</si>
  <si>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</si>
  <si>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</si>
  <si>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</si>
  <si>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</si>
  <si>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</si>
  <si>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</si>
  <si>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</si>
  <si>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</si>
  <si>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</si>
  <si>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</si>
  <si>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</si>
  <si>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</si>
  <si>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</si>
  <si>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</si>
  <si>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</si>
  <si>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</si>
  <si>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</si>
  <si>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</si>
  <si>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</si>
  <si>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</si>
  <si>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</si>
  <si>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</si>
  <si>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</si>
  <si>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</si>
  <si>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</si>
  <si>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</si>
  <si>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</si>
  <si>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</si>
  <si>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</si>
  <si>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</si>
  <si>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</si>
  <si>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</si>
  <si>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</si>
  <si>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</si>
  <si>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</si>
  <si>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</si>
  <si>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</si>
  <si>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</si>
  <si>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</si>
  <si>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</si>
  <si>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</si>
  <si>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</si>
  <si>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</si>
  <si>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</si>
  <si>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</si>
  <si>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</si>
  <si>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</si>
  <si>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</si>
  <si>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</si>
  <si>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</si>
  <si>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</si>
  <si>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</si>
  <si>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</si>
  <si>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</si>
  <si>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</si>
  <si>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</si>
  <si>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</si>
  <si>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</si>
  <si>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</si>
  <si>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</si>
  <si>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</si>
  <si>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</si>
  <si>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</si>
  <si>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</si>
  <si>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</si>
  <si>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</si>
  <si>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</si>
  <si>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</si>
  <si>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</si>
  <si>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</si>
  <si>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</si>
  <si>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</si>
  <si>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</si>
  <si>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</si>
  <si>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</si>
  <si>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</si>
  <si>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</si>
  <si>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</si>
  <si>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</si>
  <si>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</si>
  <si>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</si>
  <si>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</si>
  <si>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</si>
  <si>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</si>
  <si>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</si>
  <si>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</si>
  <si>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</si>
  <si>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</si>
  <si>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</si>
  <si>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</si>
  <si>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</si>
  <si>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</si>
  <si>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</si>
  <si>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</si>
  <si>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</si>
  <si>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</si>
  <si>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</si>
  <si>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</si>
  <si>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</si>
  <si>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</si>
  <si>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</si>
  <si>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</si>
  <si>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</si>
  <si>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</si>
  <si>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</si>
  <si>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</si>
  <si>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</si>
  <si>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</si>
  <si>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</si>
  <si>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</si>
  <si>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</si>
  <si>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</si>
  <si>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</si>
  <si>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</si>
  <si>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</si>
  <si>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</si>
  <si>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</si>
  <si>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</si>
  <si>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</si>
  <si>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</si>
  <si>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</si>
  <si>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</si>
  <si>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</si>
  <si>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</si>
  <si>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</si>
  <si>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</si>
  <si>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</si>
  <si>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</si>
  <si>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</si>
  <si>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</si>
  <si>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</si>
  <si>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</si>
  <si>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</si>
  <si>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</si>
  <si>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</si>
  <si>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</si>
  <si>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</si>
  <si>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</si>
  <si>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</si>
  <si>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</si>
  <si>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</si>
  <si>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</si>
  <si>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</si>
  <si>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</si>
  <si>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</si>
  <si>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</si>
  <si>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</si>
  <si>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</si>
  <si>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</si>
  <si>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</si>
  <si>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</si>
  <si>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</si>
  <si>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</si>
  <si>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</si>
  <si>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</si>
  <si>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</si>
  <si>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</si>
  <si>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</si>
  <si>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</si>
  <si>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</si>
  <si>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</si>
  <si>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</si>
  <si>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</si>
  <si>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</si>
  <si>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</si>
  <si>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</si>
  <si>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</si>
  <si>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</si>
  <si>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</si>
  <si>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</si>
  <si>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</si>
  <si>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</si>
  <si>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</si>
  <si>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</si>
  <si>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</si>
  <si>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</si>
  <si>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</si>
  <si>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</si>
  <si>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</si>
  <si>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</si>
  <si>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</si>
  <si>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</si>
  <si>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</si>
  <si>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</si>
  <si>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</si>
  <si>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</si>
  <si>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</si>
  <si>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</si>
  <si>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</si>
  <si>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</si>
  <si>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</si>
  <si>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</si>
  <si>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</si>
  <si>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</si>
  <si>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</si>
  <si>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</si>
  <si>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</si>
  <si>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</si>
  <si>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</si>
  <si>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</si>
  <si>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</si>
  <si>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</si>
  <si>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</si>
  <si>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</si>
  <si>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</si>
  <si>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</si>
  <si>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</si>
  <si>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</si>
  <si>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</si>
  <si>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</si>
  <si>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</si>
  <si>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</si>
  <si>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</si>
  <si>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</si>
  <si>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</si>
  <si>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</si>
  <si>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</si>
  <si>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</si>
  <si>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</si>
  <si>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</si>
  <si>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</si>
  <si>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</si>
  <si>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</si>
  <si>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</si>
  <si>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</si>
  <si>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</si>
  <si>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</si>
  <si>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</si>
  <si>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</si>
  <si>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</si>
  <si>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</si>
  <si>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</si>
  <si>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</si>
  <si>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</si>
  <si>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</si>
  <si>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</si>
  <si>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</si>
  <si>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</si>
  <si>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</si>
  <si>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</si>
  <si>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</si>
  <si>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</si>
  <si>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</si>
  <si>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</si>
  <si>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</si>
  <si>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</si>
  <si>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</si>
  <si>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</si>
  <si>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</si>
  <si>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</si>
  <si>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</si>
  <si>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</si>
  <si>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</si>
  <si>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</si>
  <si>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</si>
  <si>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</si>
  <si>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</si>
  <si>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</si>
  <si>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</si>
  <si>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</si>
  <si>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</si>
  <si>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</si>
  <si>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</si>
  <si>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</si>
  <si>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</si>
  <si>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</si>
  <si>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</si>
  <si>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</si>
  <si>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</si>
  <si>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</si>
  <si>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</si>
  <si>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</si>
  <si>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</si>
  <si>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</si>
  <si>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</si>
  <si>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</si>
  <si>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</si>
  <si>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</si>
  <si>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</si>
  <si>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</si>
  <si>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</si>
  <si>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</si>
  <si>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</si>
  <si>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</si>
  <si>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</si>
  <si>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</si>
  <si>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</si>
  <si>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</si>
  <si>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</si>
  <si>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</si>
  <si>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</si>
  <si>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</si>
  <si>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</si>
  <si>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</si>
  <si>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</si>
  <si>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</si>
  <si>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</si>
  <si>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</si>
  <si>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</si>
  <si>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</si>
  <si>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</si>
  <si>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</si>
  <si>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</si>
  <si>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</si>
  <si>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</si>
  <si>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</si>
  <si>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</si>
  <si>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</si>
  <si>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</si>
  <si>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</si>
  <si>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</si>
  <si>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</si>
  <si>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</si>
  <si>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</si>
  <si>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</si>
  <si>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</si>
  <si>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</si>
  <si>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</si>
  <si>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</si>
  <si>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</si>
  <si>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</si>
  <si>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</si>
  <si>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</si>
  <si>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</si>
  <si>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</si>
  <si>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</si>
  <si>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</si>
  <si>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</si>
  <si>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</si>
  <si>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</si>
  <si>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</si>
  <si>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</si>
  <si>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</si>
  <si>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</si>
  <si>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</si>
  <si>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</si>
  <si>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</si>
  <si>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</si>
  <si>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</si>
  <si>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</si>
  <si>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</si>
  <si>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</si>
  <si>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</si>
  <si>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</si>
  <si>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</si>
  <si>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</si>
  <si>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</si>
  <si>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</si>
  <si>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</si>
  <si>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</si>
  <si>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</si>
  <si>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</si>
  <si>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</si>
  <si>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</si>
  <si>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</si>
  <si>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</si>
  <si>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</si>
  <si>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</si>
  <si>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</si>
  <si>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</si>
  <si>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</si>
  <si>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</si>
  <si>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</si>
  <si>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</si>
  <si>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</si>
  <si>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</si>
  <si>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</si>
  <si>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</si>
  <si>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</si>
  <si>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</si>
  <si>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</si>
  <si>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</si>
  <si>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</si>
  <si>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</si>
  <si>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</si>
  <si>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</si>
  <si>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</si>
  <si>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</si>
  <si>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</si>
  <si>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</si>
  <si>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</si>
  <si>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</si>
  <si>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</si>
  <si>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</si>
  <si>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</si>
  <si>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</si>
  <si>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</si>
  <si>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</si>
  <si>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</si>
  <si>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</si>
  <si>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</si>
  <si>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</si>
  <si>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</si>
  <si>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</si>
  <si>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</si>
  <si>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</si>
  <si>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</si>
  <si>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</si>
  <si>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</si>
  <si>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</si>
  <si>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</si>
  <si>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</si>
  <si>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</si>
  <si>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</si>
  <si>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</si>
  <si>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</si>
  <si>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</si>
  <si>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</si>
  <si>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</si>
  <si>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</si>
  <si>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</si>
  <si>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</si>
  <si>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</si>
  <si>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</si>
  <si>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</si>
  <si>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</si>
  <si>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</si>
  <si>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</si>
  <si>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</si>
  <si>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</si>
  <si>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</si>
  <si>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</si>
  <si>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</si>
  <si>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</si>
  <si>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</si>
  <si>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</si>
  <si>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</si>
  <si>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</si>
  <si>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</si>
  <si>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</si>
  <si>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</si>
  <si>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</si>
  <si>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</si>
  <si>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</si>
  <si>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</si>
  <si>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</si>
  <si>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</si>
  <si>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</si>
  <si>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</si>
  <si>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</si>
  <si>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</si>
  <si>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</si>
  <si>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</si>
  <si>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</si>
  <si>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</si>
  <si>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</si>
  <si>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</si>
  <si>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</si>
  <si>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</si>
  <si>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</si>
  <si>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</si>
  <si>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</si>
  <si>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</si>
  <si>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</si>
  <si>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</si>
  <si>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</si>
  <si>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</si>
  <si>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</si>
  <si>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</si>
  <si>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</si>
  <si>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</si>
  <si>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</si>
  <si>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</si>
  <si>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</si>
  <si>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</si>
  <si>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</si>
  <si>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</si>
  <si>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</si>
  <si>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</si>
  <si>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</si>
  <si>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</si>
  <si>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</si>
  <si>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</si>
  <si>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</si>
  <si>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</si>
  <si>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</si>
  <si>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</si>
  <si>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</si>
  <si>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</si>
  <si>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</si>
  <si>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</si>
  <si>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</si>
  <si>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</si>
  <si>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</si>
  <si>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</si>
  <si>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</si>
  <si>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</si>
  <si>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</si>
  <si>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</si>
  <si>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</si>
  <si>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</si>
  <si>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</si>
  <si>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</si>
  <si>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</si>
  <si>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</si>
  <si>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</si>
  <si>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</si>
  <si>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</si>
  <si>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</si>
  <si>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</si>
  <si>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</si>
  <si>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</si>
  <si>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</si>
  <si>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</si>
  <si>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</si>
  <si>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</si>
  <si>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</si>
  <si>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</si>
  <si>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</si>
  <si>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</si>
  <si>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</si>
  <si>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</si>
  <si>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</si>
  <si>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</si>
  <si>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</si>
  <si>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</si>
  <si>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</si>
  <si>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</si>
  <si>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</si>
  <si>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</si>
  <si>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</si>
  <si>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</si>
  <si>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</si>
  <si>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</si>
  <si>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</si>
  <si>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</si>
  <si>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</si>
  <si>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</si>
  <si>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</si>
  <si>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</si>
  <si>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</si>
  <si>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</si>
  <si>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</si>
  <si>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</si>
  <si>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</si>
  <si>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</si>
  <si>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</si>
  <si>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</si>
  <si>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</si>
  <si>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</si>
  <si>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</si>
  <si>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</si>
  <si>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</si>
  <si>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</si>
  <si>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</si>
  <si>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</si>
  <si>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</si>
  <si>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</si>
  <si>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</si>
  <si>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</si>
  <si>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</si>
  <si>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</si>
  <si>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</si>
  <si>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</si>
  <si>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</si>
  <si>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</si>
  <si>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</si>
  <si>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</si>
  <si>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</si>
  <si>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</si>
  <si>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</si>
  <si>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</si>
  <si>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</si>
  <si>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</si>
  <si>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</si>
  <si>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</si>
  <si>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</si>
  <si>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</si>
  <si>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</si>
  <si>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</si>
  <si>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</si>
  <si>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</si>
  <si>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</si>
  <si>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</si>
  <si>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</si>
  <si>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</si>
  <si>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</si>
  <si>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</si>
  <si>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</si>
  <si>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</si>
  <si>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</si>
  <si>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</si>
  <si>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</si>
  <si>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</si>
  <si>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</si>
  <si>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</si>
  <si>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</si>
  <si>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</si>
  <si>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</si>
  <si>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</si>
  <si>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</si>
  <si>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</si>
  <si>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</si>
  <si>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</si>
  <si>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</si>
  <si>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</si>
  <si>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</si>
  <si>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</si>
  <si>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</si>
  <si>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</si>
  <si>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</si>
  <si>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</si>
  <si>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</si>
  <si>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</si>
  <si>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</si>
  <si>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</si>
  <si>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</si>
  <si>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</si>
  <si>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</si>
  <si>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</si>
  <si>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</si>
  <si>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</si>
  <si>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</si>
  <si>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</si>
  <si>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</si>
  <si>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</si>
  <si>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</si>
  <si>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</si>
  <si>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</si>
  <si>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</si>
  <si>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</si>
  <si>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</si>
  <si>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</si>
  <si>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</si>
  <si>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</si>
  <si>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</si>
  <si>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</si>
  <si>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</si>
  <si>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</si>
  <si>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</si>
  <si>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</si>
  <si>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</si>
  <si>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</si>
  <si>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</si>
  <si>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</si>
  <si>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</si>
  <si>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</si>
  <si>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</si>
  <si>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</si>
  <si>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</si>
  <si>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</si>
  <si>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</si>
  <si>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</si>
  <si>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</si>
  <si>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</si>
  <si>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</si>
  <si>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</si>
  <si>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</si>
  <si>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</si>
  <si>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</si>
  <si>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</si>
  <si>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</si>
  <si>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</si>
  <si>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</si>
  <si>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</si>
  <si>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</si>
  <si>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</si>
  <si>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</si>
  <si>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</si>
  <si>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</si>
  <si>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</si>
  <si>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</si>
  <si>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</si>
  <si>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</si>
  <si>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</si>
  <si>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</si>
  <si>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</si>
  <si>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</si>
  <si>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</si>
  <si>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</si>
  <si>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</si>
  <si>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</si>
  <si>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</si>
  <si>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</si>
  <si>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</si>
  <si>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</si>
  <si>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</si>
  <si>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</si>
  <si>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</si>
  <si>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</si>
  <si>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</si>
  <si>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</si>
  <si>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</si>
  <si>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</si>
  <si>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</si>
  <si>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</si>
  <si>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</si>
  <si>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</si>
  <si>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</si>
  <si>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</si>
  <si>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</si>
  <si>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</si>
  <si>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</si>
  <si>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</si>
  <si>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</si>
  <si>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</si>
  <si>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</si>
  <si>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</si>
  <si>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</si>
  <si>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</si>
  <si>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</si>
  <si>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</si>
  <si>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</si>
  <si>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</si>
  <si>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</si>
  <si>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</si>
  <si>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</si>
  <si>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</si>
  <si>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</si>
  <si>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</si>
  <si>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</si>
  <si>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</si>
  <si>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</si>
  <si>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</si>
  <si>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</si>
  <si>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</si>
  <si>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</si>
  <si>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</si>
  <si>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</si>
  <si>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</si>
  <si>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</si>
  <si>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</si>
  <si>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</si>
  <si>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</si>
  <si>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</si>
  <si>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</si>
  <si>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</si>
  <si>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</si>
  <si>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</si>
  <si>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</si>
  <si>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</si>
  <si>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</si>
  <si>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</si>
  <si>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</si>
  <si>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</si>
  <si>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</si>
  <si>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</si>
  <si>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</si>
  <si>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</si>
  <si>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</si>
  <si>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</si>
  <si>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</si>
  <si>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</si>
  <si>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</si>
  <si>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</si>
  <si>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</si>
  <si>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</si>
  <si>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</si>
  <si>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</si>
  <si>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</si>
  <si>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</si>
  <si>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</si>
  <si>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</si>
  <si>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</si>
  <si>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</si>
  <si>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</si>
  <si>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</si>
  <si>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</si>
  <si>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</si>
  <si>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</si>
  <si>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</si>
  <si>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</si>
  <si>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</si>
  <si>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</si>
  <si>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</si>
  <si>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</si>
  <si>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</si>
  <si>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</si>
  <si>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</si>
  <si>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</si>
  <si>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</si>
  <si>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</si>
  <si>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</si>
  <si>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</si>
  <si>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</si>
  <si>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</si>
  <si>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</si>
  <si>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</si>
  <si>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</si>
  <si>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</si>
  <si>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</si>
  <si>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</si>
  <si>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</si>
  <si>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</si>
  <si>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</si>
  <si>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</si>
  <si>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</si>
  <si>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</si>
  <si>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</si>
  <si>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</si>
  <si>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</si>
  <si>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</si>
  <si>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</si>
  <si>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</si>
  <si>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</si>
  <si>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</si>
  <si>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</si>
  <si>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</si>
  <si>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</si>
  <si>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</si>
  <si>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</si>
  <si>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</si>
  <si>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</si>
  <si>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</si>
  <si>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</si>
  <si>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</si>
  <si>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</si>
  <si>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</si>
  <si>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</si>
  <si>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</si>
  <si>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</si>
  <si>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</si>
  <si>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</si>
  <si>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</si>
  <si>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</si>
  <si>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</si>
  <si>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</si>
  <si>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</si>
  <si>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</si>
  <si>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</si>
  <si>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</si>
  <si>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</si>
  <si>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</si>
  <si>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</si>
  <si>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</si>
  <si>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</si>
  <si>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</si>
  <si>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</si>
  <si>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</si>
  <si>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</si>
  <si>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</si>
  <si>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</si>
  <si>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</si>
  <si>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</si>
  <si>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</si>
  <si>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</si>
  <si>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</si>
  <si>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</si>
  <si>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</si>
  <si>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</si>
  <si>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</si>
  <si>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</si>
  <si>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</si>
  <si>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</si>
  <si>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</si>
  <si>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</si>
  <si>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</si>
  <si>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</si>
  <si>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</si>
  <si>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</si>
  <si>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</si>
  <si>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</si>
  <si>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</si>
  <si>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</si>
  <si>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</si>
  <si>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</si>
  <si>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</si>
  <si>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</si>
  <si>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</si>
  <si>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</si>
  <si>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</si>
  <si>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</si>
  <si>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</si>
  <si>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</si>
  <si>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</si>
  <si>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</si>
  <si>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</si>
  <si>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</si>
  <si>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</si>
  <si>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</si>
  <si>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</si>
  <si>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</si>
  <si>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</si>
  <si>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</si>
  <si>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</si>
  <si>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</si>
  <si>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</si>
  <si>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</si>
  <si>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</si>
  <si>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</si>
  <si>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</si>
  <si>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</si>
  <si>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</si>
  <si>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</si>
  <si>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</si>
  <si>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</si>
  <si>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</si>
  <si>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</si>
  <si>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</si>
  <si>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</si>
  <si>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</si>
  <si>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</si>
  <si>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</si>
  <si>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</si>
  <si>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</si>
  <si>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</si>
  <si>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</si>
  <si>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</si>
  <si>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</si>
  <si>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</si>
  <si>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</si>
  <si>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</si>
  <si>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</si>
  <si>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</si>
  <si>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</si>
  <si>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</si>
  <si>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</si>
  <si>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</si>
  <si>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</si>
  <si>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</si>
  <si>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</si>
  <si>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</si>
  <si>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</si>
  <si>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</si>
  <si>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</si>
  <si>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</si>
  <si>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</si>
  <si>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</si>
  <si>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</si>
  <si>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</si>
  <si>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</si>
  <si>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</si>
  <si>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</si>
  <si>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</si>
  <si>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</si>
  <si>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</si>
  <si>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</si>
  <si>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</si>
  <si>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</si>
  <si>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</si>
  <si>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</si>
  <si>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</si>
  <si>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</si>
  <si>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</si>
  <si>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</si>
  <si>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</si>
  <si>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</si>
  <si>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</si>
  <si>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</si>
  <si>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</si>
  <si>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</si>
  <si>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</si>
  <si>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</si>
  <si>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</si>
  <si>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</si>
  <si>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</si>
  <si>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</si>
  <si>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</si>
  <si>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</si>
  <si>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</si>
  <si>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</si>
  <si>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</si>
  <si>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</si>
  <si>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</si>
  <si>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</si>
  <si>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</si>
  <si>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</si>
  <si>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</si>
  <si>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</si>
  <si>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</si>
  <si>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</si>
  <si>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</si>
  <si>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</si>
  <si>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</si>
  <si>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</si>
  <si>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</si>
  <si>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</si>
  <si>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</si>
  <si>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</si>
  <si>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</si>
  <si>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</si>
  <si>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</si>
  <si>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</si>
  <si>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</si>
  <si>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</si>
  <si>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</si>
  <si>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</si>
  <si>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</si>
  <si>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</si>
  <si>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</si>
  <si>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</si>
  <si>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</si>
  <si>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</si>
  <si>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</si>
  <si>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</si>
  <si>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</si>
  <si>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</si>
  <si>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</si>
  <si>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</si>
  <si>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</si>
  <si>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</si>
  <si>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</si>
  <si>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</si>
  <si>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</si>
  <si>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</si>
  <si>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</si>
  <si>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</si>
  <si>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</si>
  <si>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</si>
  <si>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</si>
  <si>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</si>
  <si>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</si>
  <si>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</si>
  <si>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</si>
  <si>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</si>
  <si>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</si>
  <si>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</si>
  <si>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</si>
  <si>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</si>
  <si>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</si>
  <si>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</si>
  <si>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</si>
  <si>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</si>
  <si>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</si>
  <si>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</si>
  <si>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</si>
  <si>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</si>
  <si>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</si>
  <si>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</si>
  <si>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</si>
  <si>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</si>
  <si>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</si>
  <si>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</si>
  <si>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</si>
  <si>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</si>
  <si>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</si>
  <si>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</si>
  <si>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</si>
  <si>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</si>
  <si>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</si>
  <si>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</si>
  <si>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</si>
  <si>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</si>
  <si>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</si>
  <si>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</si>
  <si>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</si>
  <si>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</si>
  <si>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</si>
  <si>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</si>
  <si>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</si>
  <si>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</si>
  <si>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</si>
  <si>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</si>
  <si>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</si>
  <si>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</si>
  <si>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</si>
  <si>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</si>
  <si>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</si>
  <si>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</si>
  <si>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</si>
  <si>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</si>
  <si>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</si>
  <si>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</si>
  <si>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</si>
  <si>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</si>
  <si>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</si>
  <si>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</si>
  <si>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</si>
  <si>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</si>
  <si>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</si>
  <si>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</si>
  <si>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</si>
  <si>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</si>
  <si>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</si>
  <si>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</si>
  <si>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</si>
  <si>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</si>
  <si>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</si>
  <si>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</si>
  <si>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</si>
  <si>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</si>
  <si>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</si>
  <si>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</si>
  <si>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</si>
  <si>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</si>
  <si>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</si>
  <si>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</si>
  <si>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</si>
  <si>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</si>
  <si>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</si>
  <si>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</si>
  <si>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</si>
  <si>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</si>
  <si>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</si>
  <si>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</si>
  <si>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</si>
  <si>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</si>
  <si>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</si>
  <si>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</si>
  <si>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</si>
  <si>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</si>
  <si>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</si>
  <si>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</si>
  <si>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</si>
  <si>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</si>
  <si>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</si>
  <si>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</si>
  <si>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</si>
  <si>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</si>
  <si>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</si>
  <si>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</si>
  <si>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</si>
  <si>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</si>
  <si>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</si>
  <si>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</si>
  <si>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</si>
  <si>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</si>
  <si>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</si>
  <si>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</si>
  <si>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</si>
  <si>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</si>
  <si>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</si>
  <si>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</si>
  <si>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</si>
  <si>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</si>
  <si>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</si>
  <si>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</si>
  <si>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</si>
  <si>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</si>
  <si>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</si>
  <si>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</si>
  <si>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</si>
  <si>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</si>
  <si>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</si>
  <si>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</si>
  <si>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</si>
  <si>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</si>
  <si>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</si>
  <si>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</si>
  <si>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</si>
  <si>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</si>
  <si>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</si>
  <si>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</si>
  <si>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</si>
  <si>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</si>
  <si>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</si>
  <si>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</si>
  <si>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</si>
  <si>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</si>
  <si>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</si>
  <si>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</si>
  <si>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</si>
  <si>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</si>
  <si>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</si>
  <si>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</si>
  <si>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</si>
  <si>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</si>
  <si>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</si>
  <si>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</si>
  <si>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</si>
  <si>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</si>
  <si>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</si>
  <si>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</si>
  <si>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</si>
  <si>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</si>
  <si>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</si>
  <si>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</si>
  <si>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</si>
  <si>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</si>
  <si>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</si>
  <si>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</si>
  <si>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</si>
  <si>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</si>
  <si>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</si>
  <si>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</si>
  <si>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</si>
  <si>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</si>
  <si>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</si>
  <si>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</si>
  <si>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</si>
  <si>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</si>
  <si>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</si>
  <si>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</si>
  <si>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</si>
  <si>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</si>
  <si>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</si>
  <si>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</si>
  <si>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</si>
  <si>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</si>
  <si>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</si>
  <si>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</si>
  <si>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</si>
  <si>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</si>
  <si>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</si>
  <si>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</si>
  <si>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</si>
  <si>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</si>
  <si>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</si>
  <si>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</si>
  <si>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</si>
  <si>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</si>
  <si>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</si>
  <si>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</si>
  <si>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</si>
  <si>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</si>
  <si>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</si>
  <si>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</si>
  <si>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</si>
  <si>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</si>
  <si>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</si>
  <si>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</si>
  <si>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</si>
  <si>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</si>
  <si>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</si>
  <si>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</si>
  <si>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</si>
  <si>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</si>
  <si>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</si>
  <si>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</si>
  <si>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</si>
  <si>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</si>
  <si>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</si>
  <si>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</si>
  <si>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</si>
  <si>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</si>
  <si>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</si>
  <si>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</si>
  <si>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</si>
  <si>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</si>
  <si>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</si>
  <si>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</si>
  <si>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</si>
  <si>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</si>
  <si>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</si>
  <si>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</si>
  <si>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</si>
  <si>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</si>
  <si>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</si>
  <si>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</si>
  <si>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</si>
  <si>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</si>
  <si>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</si>
  <si>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</si>
  <si>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</si>
  <si>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</si>
  <si>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</si>
  <si>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</si>
  <si>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</si>
  <si>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</si>
  <si>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</si>
  <si>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</si>
  <si>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</si>
  <si>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</si>
  <si>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</si>
  <si>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</si>
  <si>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</si>
  <si>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</si>
  <si>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</si>
  <si>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</si>
  <si>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</si>
  <si>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</si>
  <si>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</si>
  <si>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</si>
  <si>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</si>
  <si>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</si>
  <si>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</si>
  <si>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</si>
  <si>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</si>
  <si>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</si>
  <si>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</si>
  <si>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</si>
  <si>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</si>
  <si>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</si>
  <si>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</si>
  <si>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</si>
  <si>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</si>
  <si>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</si>
  <si>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</si>
  <si>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</si>
  <si>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</si>
  <si>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</si>
  <si>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</si>
  <si>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</si>
  <si>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</si>
  <si>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</si>
  <si>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</si>
  <si>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</si>
  <si>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</si>
  <si>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</si>
  <si>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</si>
  <si>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</si>
  <si>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</si>
  <si>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</si>
  <si>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</si>
  <si>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</si>
  <si>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</si>
  <si>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</si>
  <si>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</si>
  <si>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</si>
  <si>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</si>
  <si>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</si>
  <si>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</si>
  <si>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</si>
  <si>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</si>
  <si>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</si>
  <si>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</si>
  <si>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</si>
  <si>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</si>
  <si>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</si>
  <si>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</si>
  <si>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</si>
  <si>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</si>
  <si>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</si>
  <si>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</si>
  <si>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</si>
  <si>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</si>
  <si>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</si>
  <si>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</si>
  <si>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</si>
  <si>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</si>
  <si>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</si>
  <si>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</si>
  <si>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</si>
  <si>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</si>
  <si>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</si>
  <si>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</si>
  <si>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</si>
  <si>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</si>
  <si>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</si>
  <si>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</si>
  <si>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</si>
  <si>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</si>
  <si>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</si>
  <si>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</si>
  <si>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</si>
  <si>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</si>
  <si>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</si>
  <si>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</si>
  <si>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</si>
  <si>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</si>
  <si>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</si>
  <si>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</si>
  <si>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</si>
  <si>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</si>
  <si>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</si>
  <si>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</si>
  <si>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</si>
  <si>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</si>
  <si>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</si>
  <si>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</si>
  <si>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</si>
  <si>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</si>
  <si>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</si>
  <si>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</si>
  <si>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</si>
  <si>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</si>
  <si>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</si>
  <si>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</si>
  <si>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</si>
  <si>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</si>
  <si>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</si>
  <si>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</si>
  <si>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</si>
  <si>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</si>
  <si>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</si>
  <si>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</si>
  <si>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</si>
  <si>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</si>
  <si>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</si>
  <si>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</si>
  <si>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</si>
  <si>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</si>
  <si>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</si>
  <si>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</si>
  <si>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</si>
  <si>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</si>
  <si>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</si>
  <si>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</si>
  <si>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</si>
  <si>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</si>
  <si>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</si>
  <si>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</si>
  <si>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</si>
  <si>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</si>
  <si>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</si>
  <si>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</si>
  <si>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</si>
  <si>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</si>
  <si>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</si>
  <si>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</si>
  <si>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</si>
  <si>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</si>
  <si>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</si>
  <si>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</si>
  <si>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</si>
  <si>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</si>
  <si>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</si>
  <si>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</si>
  <si>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</si>
  <si>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</si>
  <si>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</si>
  <si>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</si>
  <si>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</si>
  <si>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</si>
  <si>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</si>
  <si>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</si>
  <si>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</si>
  <si>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</si>
  <si>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</si>
  <si>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</si>
  <si>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</si>
  <si>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</si>
  <si>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</si>
  <si>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</si>
  <si>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</si>
  <si>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</si>
  <si>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</si>
  <si>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</si>
  <si>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</si>
  <si>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</si>
  <si>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</si>
  <si>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</si>
  <si>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</si>
  <si>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</si>
  <si>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</si>
  <si>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</si>
  <si>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</si>
  <si>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</si>
  <si>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</si>
  <si>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</si>
  <si>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</si>
  <si>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</si>
  <si>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</si>
  <si>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</si>
  <si>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</si>
  <si>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</si>
  <si>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</si>
  <si>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</si>
  <si>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</si>
  <si>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</si>
  <si>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</si>
  <si>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</si>
  <si>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</si>
  <si>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</si>
  <si>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</si>
  <si>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</si>
  <si>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</si>
  <si>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</si>
  <si>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</si>
  <si>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</si>
  <si>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</si>
  <si>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</si>
  <si>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</si>
  <si>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</si>
  <si>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</si>
  <si>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</si>
  <si>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</si>
  <si>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</si>
  <si>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</si>
  <si>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</si>
  <si>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</si>
  <si>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</si>
  <si>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</si>
  <si>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</si>
  <si>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</si>
  <si>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</si>
  <si>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</si>
  <si>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</si>
  <si>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</si>
  <si>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</si>
  <si>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</si>
  <si>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</si>
  <si>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</si>
  <si>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</si>
  <si>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</si>
  <si>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</si>
  <si>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</si>
  <si>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</si>
  <si>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</si>
  <si>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</si>
  <si>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</si>
  <si>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</si>
  <si>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</si>
  <si>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</si>
  <si>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</si>
  <si>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</si>
  <si>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</si>
  <si>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</si>
  <si>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</si>
  <si>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</si>
  <si>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</si>
  <si>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</si>
  <si>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</si>
  <si>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</si>
  <si>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</si>
  <si>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</si>
  <si>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</si>
  <si>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</si>
  <si>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</si>
  <si>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</si>
  <si>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</si>
  <si>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</si>
  <si>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</si>
  <si>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</si>
  <si>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</si>
  <si>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</si>
  <si>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</si>
  <si>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</si>
  <si>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</si>
  <si>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</si>
  <si>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</si>
  <si>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</si>
  <si>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</si>
  <si>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</si>
  <si>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</si>
  <si>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</si>
  <si>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</si>
  <si>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</si>
  <si>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</si>
  <si>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</si>
  <si>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</si>
  <si>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</si>
  <si>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</si>
  <si>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</si>
  <si>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</si>
  <si>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</si>
  <si>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</si>
  <si>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</si>
  <si>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</si>
  <si>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</si>
  <si>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</si>
  <si>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</si>
  <si>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</si>
  <si>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</si>
  <si>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</si>
  <si>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</si>
  <si>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</si>
  <si>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</si>
  <si>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</si>
  <si>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</si>
  <si>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</si>
  <si>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</si>
  <si>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</si>
  <si>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</si>
  <si>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</si>
  <si>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</si>
  <si>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</si>
  <si>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</si>
  <si>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</si>
  <si>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</si>
  <si>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</si>
  <si>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</si>
  <si>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</si>
  <si>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</si>
  <si>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</si>
  <si>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</si>
  <si>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</si>
  <si>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</si>
  <si>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</si>
  <si>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</si>
  <si>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</si>
  <si>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</si>
  <si>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</si>
  <si>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</si>
  <si>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</si>
  <si>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</si>
  <si>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</si>
  <si>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</si>
  <si>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</si>
  <si>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</si>
  <si>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</si>
  <si>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</si>
  <si>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</si>
  <si>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</si>
  <si>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</si>
  <si>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</si>
  <si>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</si>
  <si>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</si>
  <si>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</si>
  <si>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</si>
  <si>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</si>
  <si>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</si>
  <si>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</si>
  <si>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</si>
  <si>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</si>
  <si>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</si>
  <si>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</si>
  <si>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</si>
  <si>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</si>
  <si>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</si>
  <si>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</si>
  <si>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</si>
  <si>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</si>
  <si>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</si>
  <si>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</si>
  <si>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</si>
  <si>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</si>
  <si>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</si>
  <si>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</si>
  <si>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</si>
  <si>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</si>
  <si>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</si>
  <si>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</si>
  <si>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</si>
  <si>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</si>
  <si>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</si>
  <si>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</si>
  <si>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</si>
  <si>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</si>
  <si>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</si>
  <si>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</si>
  <si>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</si>
  <si>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</si>
  <si>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</si>
  <si>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</si>
  <si>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</si>
  <si>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</si>
  <si>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</si>
  <si>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</si>
  <si>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</si>
  <si>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</si>
  <si>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</si>
  <si>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</si>
  <si>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</si>
  <si>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</si>
  <si>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</si>
  <si>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</si>
  <si>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</si>
  <si>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</si>
  <si>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</si>
  <si>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</si>
  <si>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</si>
  <si>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</si>
  <si>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</si>
  <si>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</si>
  <si>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</si>
  <si>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</si>
  <si>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</si>
  <si>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</si>
  <si>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</si>
  <si>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</si>
  <si>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</si>
  <si>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</si>
  <si>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</si>
  <si>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</si>
  <si>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</si>
  <si>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</si>
  <si>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</si>
  <si>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</si>
  <si>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</si>
  <si>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</si>
  <si>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</si>
  <si>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</si>
  <si>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</si>
  <si>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</si>
  <si>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</si>
  <si>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</si>
  <si>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</si>
  <si>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</si>
  <si>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</si>
  <si>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</si>
  <si>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</si>
  <si>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</si>
  <si>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</si>
  <si>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</si>
  <si>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</si>
  <si>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</si>
  <si>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</si>
  <si>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</si>
  <si>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</si>
  <si>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</si>
  <si>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</si>
  <si>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</si>
  <si>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</si>
  <si>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</si>
  <si>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</si>
  <si>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</si>
  <si>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</si>
  <si>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</si>
  <si>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</si>
  <si>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</si>
  <si>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</si>
  <si>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</si>
  <si>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</si>
  <si>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</si>
  <si>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</si>
  <si>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</si>
  <si>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</si>
  <si>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</si>
  <si>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</si>
  <si>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</si>
  <si>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</si>
  <si>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</si>
  <si>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</si>
  <si>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</si>
  <si>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</si>
  <si>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</si>
  <si>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</si>
  <si>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</si>
  <si>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</si>
  <si>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</si>
  <si>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</si>
  <si>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</si>
  <si>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</si>
  <si>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</si>
  <si>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</si>
  <si>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</si>
  <si>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</si>
  <si>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</si>
  <si>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</si>
  <si>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</si>
  <si>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</si>
  <si>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</si>
  <si>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</si>
  <si>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</si>
  <si>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</si>
  <si>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</si>
  <si>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</si>
  <si>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</si>
  <si>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</si>
  <si>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</si>
  <si>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</si>
  <si>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</si>
  <si>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</si>
  <si>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</si>
  <si>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</si>
  <si>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</si>
  <si>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</si>
  <si>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</si>
  <si>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</si>
  <si>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</si>
  <si>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</si>
  <si>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</si>
  <si>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</si>
  <si>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</si>
  <si>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</si>
  <si>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</si>
  <si>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</si>
  <si>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</si>
  <si>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</si>
  <si>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</si>
  <si>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</si>
  <si>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</si>
  <si>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</si>
  <si>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</si>
  <si>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</si>
  <si>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</si>
  <si>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</si>
  <si>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</si>
  <si>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</si>
  <si>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</si>
  <si>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</si>
  <si>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</si>
  <si>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</si>
  <si>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</si>
  <si>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</si>
  <si>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</si>
  <si>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</si>
  <si>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</si>
  <si>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</si>
  <si>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</si>
  <si>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</si>
  <si>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</si>
  <si>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</si>
  <si>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</si>
  <si>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</si>
  <si>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</si>
  <si>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</si>
  <si>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</si>
  <si>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</si>
  <si>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</si>
  <si>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</si>
  <si>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</si>
  <si>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</si>
  <si>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</si>
  <si>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</si>
  <si>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</si>
  <si>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</si>
  <si>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</si>
  <si>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</si>
  <si>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</si>
  <si>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</si>
  <si>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</si>
  <si>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</si>
  <si>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</si>
  <si>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</si>
  <si>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</si>
  <si>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</si>
  <si>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</si>
  <si>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</si>
  <si>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</si>
  <si>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</si>
  <si>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</si>
  <si>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</si>
  <si>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</si>
  <si>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</si>
  <si>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</si>
  <si>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</si>
  <si>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</si>
  <si>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</si>
  <si>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</si>
  <si>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</si>
  <si>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</si>
  <si>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</si>
  <si>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</si>
  <si>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</si>
  <si>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</si>
  <si>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</si>
  <si>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</si>
  <si>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</si>
  <si>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</si>
  <si>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</si>
  <si>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</si>
  <si>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</si>
  <si>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</si>
  <si>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</si>
  <si>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</si>
  <si>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</si>
  <si>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</si>
  <si>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</si>
  <si>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</si>
  <si>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</si>
  <si>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</si>
  <si>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</si>
  <si>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</si>
  <si>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</si>
  <si>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</si>
  <si>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</si>
  <si>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</si>
  <si>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</si>
  <si>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</si>
  <si>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</si>
  <si>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</si>
  <si>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</si>
  <si>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</si>
  <si>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</si>
  <si>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</si>
  <si>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</si>
  <si>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</si>
  <si>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</si>
  <si>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</si>
  <si>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</si>
  <si>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</si>
  <si>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</si>
  <si>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</si>
  <si>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</si>
  <si>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</si>
  <si>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</si>
  <si>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</si>
  <si>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</si>
  <si>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</si>
  <si>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</si>
  <si>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</si>
  <si>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</si>
  <si>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</si>
  <si>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</si>
  <si>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</si>
  <si>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</si>
  <si>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</si>
  <si>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</si>
  <si>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</si>
  <si>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</si>
  <si>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</si>
  <si>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</si>
  <si>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</si>
  <si>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</si>
  <si>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</si>
  <si>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</si>
  <si>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</si>
  <si>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</si>
  <si>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</si>
  <si>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</si>
  <si>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</si>
  <si>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</si>
  <si>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</si>
  <si>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</si>
  <si>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</si>
  <si>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</si>
  <si>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</si>
  <si>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</si>
  <si>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</si>
  <si>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</si>
  <si>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</si>
  <si>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</si>
  <si>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</si>
  <si>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</si>
  <si>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</si>
  <si>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</si>
  <si>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</si>
  <si>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</si>
  <si>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</si>
  <si>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</si>
  <si>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</si>
  <si>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</si>
  <si>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</si>
  <si>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</si>
  <si>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</si>
  <si>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</si>
  <si>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</si>
  <si>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</si>
  <si>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</si>
  <si>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</si>
  <si>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</si>
  <si>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</si>
  <si>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</si>
  <si>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</si>
  <si>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</si>
  <si>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</si>
  <si>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</si>
  <si>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</si>
  <si>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</si>
  <si>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</si>
  <si>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</si>
  <si>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</si>
  <si>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</si>
  <si>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</si>
  <si>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</si>
  <si>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</si>
  <si>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</si>
  <si>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</si>
  <si>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</si>
  <si>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</si>
  <si>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</si>
  <si>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</si>
  <si>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</si>
  <si>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</si>
  <si>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</si>
  <si>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</si>
  <si>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</si>
  <si>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</si>
  <si>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</si>
  <si>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</si>
  <si>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</si>
  <si>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</si>
  <si>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</si>
  <si>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</si>
  <si>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</si>
  <si>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</si>
  <si>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</si>
  <si>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</si>
  <si>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</si>
  <si>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</si>
  <si>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</si>
  <si>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</si>
  <si>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</si>
  <si>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</si>
  <si>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</si>
  <si>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</si>
  <si>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</si>
  <si>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</si>
  <si>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</si>
  <si>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</si>
  <si>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</si>
  <si>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</si>
  <si>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</si>
  <si>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</si>
  <si>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</si>
  <si>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</si>
  <si>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</si>
  <si>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</si>
  <si>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</si>
  <si>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</si>
  <si>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</si>
  <si>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</si>
  <si>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</si>
  <si>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</si>
  <si>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</si>
  <si>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</si>
  <si>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</si>
  <si>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</si>
  <si>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</si>
  <si>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</si>
  <si>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</si>
  <si>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</si>
  <si>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</si>
  <si>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</si>
  <si>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</si>
  <si>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</si>
  <si>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</si>
  <si>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</si>
  <si>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</si>
  <si>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</si>
  <si>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</si>
  <si>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</si>
  <si>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</si>
  <si>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</si>
  <si>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</si>
  <si>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</si>
  <si>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</si>
  <si>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</si>
  <si>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</si>
  <si>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</si>
  <si>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</si>
  <si>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</si>
  <si>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</si>
  <si>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</si>
  <si>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</si>
  <si>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</si>
  <si>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</si>
  <si>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</si>
  <si>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</si>
  <si>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</si>
  <si>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</si>
  <si>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</si>
  <si>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</si>
  <si>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</si>
  <si>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</si>
  <si>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</si>
  <si>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</si>
  <si>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</si>
  <si>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</si>
  <si>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</si>
  <si>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</si>
  <si>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</si>
  <si>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</si>
  <si>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</si>
  <si>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</si>
  <si>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</si>
  <si>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</si>
  <si>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</si>
  <si>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</si>
  <si>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</si>
  <si>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</si>
  <si>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</si>
  <si>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</si>
  <si>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</si>
  <si>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</si>
  <si>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</si>
  <si>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</si>
  <si>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</si>
  <si>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</si>
  <si>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</si>
  <si>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</si>
  <si>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</si>
  <si>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</si>
  <si>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</si>
  <si>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</si>
  <si>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</si>
  <si>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</si>
  <si>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</si>
  <si>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</si>
  <si>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</si>
  <si>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</si>
  <si>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</si>
  <si>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</si>
  <si>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</si>
  <si>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</si>
  <si>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</si>
  <si>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</si>
  <si>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</si>
  <si>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</si>
  <si>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</si>
  <si>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</si>
  <si>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</si>
  <si>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</si>
  <si>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</si>
  <si>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</si>
  <si>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</si>
  <si>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</si>
  <si>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</si>
  <si>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</si>
  <si>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</si>
  <si>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</si>
  <si>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</si>
  <si>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</si>
  <si>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</si>
  <si>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</si>
  <si>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</si>
  <si>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</si>
  <si>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</si>
  <si>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</si>
  <si>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</si>
  <si>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</si>
  <si>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</si>
  <si>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</si>
  <si>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</si>
  <si>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</si>
  <si>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</si>
  <si>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</si>
  <si>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</si>
  <si>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</si>
  <si>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</si>
  <si>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</si>
  <si>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</si>
  <si>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</si>
  <si>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</si>
  <si>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</si>
  <si>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</si>
  <si>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</si>
  <si>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</si>
  <si>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</si>
  <si>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</si>
  <si>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</si>
  <si>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</si>
  <si>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</si>
  <si>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</si>
  <si>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</si>
  <si>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</si>
  <si>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</si>
  <si>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</si>
  <si>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</si>
  <si>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</si>
  <si>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</si>
  <si>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</si>
  <si>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</si>
  <si>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</si>
  <si>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</si>
  <si>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</si>
  <si>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</si>
  <si>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</si>
  <si>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</si>
  <si>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</si>
  <si>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</si>
  <si>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</si>
  <si>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</si>
  <si>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</si>
  <si>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</si>
  <si>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</si>
  <si>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</si>
  <si>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</si>
  <si>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</si>
  <si>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</si>
  <si>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</si>
  <si>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</si>
  <si>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</si>
  <si>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</si>
  <si>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</si>
  <si>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</si>
  <si>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</si>
  <si>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</si>
  <si>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</si>
  <si>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</si>
  <si>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</si>
  <si>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</si>
  <si>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</si>
  <si>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</si>
  <si>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</si>
  <si>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</si>
  <si>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</si>
  <si>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</si>
  <si>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</si>
  <si>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</si>
  <si>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</si>
  <si>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</si>
  <si>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</si>
  <si>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</si>
  <si>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</si>
  <si>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</si>
  <si>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</si>
  <si>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</si>
  <si>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</si>
  <si>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</si>
  <si>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</si>
  <si>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</si>
  <si>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</si>
  <si>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</si>
  <si>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</si>
  <si>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</si>
  <si>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</si>
  <si>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</si>
  <si>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</si>
  <si>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</si>
  <si>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</si>
  <si>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</si>
  <si>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</si>
  <si>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</si>
  <si>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</si>
  <si>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</si>
  <si>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</si>
  <si>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</si>
  <si>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</si>
  <si>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</si>
  <si>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</si>
  <si>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</si>
  <si>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</si>
  <si>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</si>
  <si>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</si>
  <si>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</si>
  <si>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</si>
  <si>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</si>
  <si>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</si>
  <si>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</si>
  <si>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</si>
  <si>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</si>
  <si>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</si>
  <si>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</si>
  <si>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</si>
  <si>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</si>
  <si>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</si>
  <si>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</si>
  <si>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</si>
  <si>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</si>
  <si>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</si>
  <si>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</si>
  <si>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</si>
  <si>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</si>
  <si>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</si>
  <si>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</si>
  <si>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</si>
  <si>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</si>
  <si>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</si>
  <si>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</si>
  <si>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</si>
  <si>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</si>
  <si>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</si>
  <si>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</si>
  <si>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</si>
  <si>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</si>
  <si>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</si>
  <si>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</si>
  <si>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</si>
  <si>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</si>
  <si>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</si>
  <si>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</si>
  <si>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</si>
  <si>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</si>
  <si>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</si>
  <si>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</si>
  <si>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</si>
  <si>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</si>
  <si>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</si>
  <si>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</si>
  <si>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</si>
  <si>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</si>
  <si>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</si>
  <si>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</si>
  <si>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</si>
  <si>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</si>
  <si>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</si>
  <si>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</si>
  <si>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</si>
  <si>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</si>
  <si>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</si>
  <si>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</si>
  <si>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</si>
  <si>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</si>
  <si>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</si>
  <si>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</si>
  <si>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</si>
  <si>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</si>
  <si>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</si>
  <si>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</si>
  <si>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</si>
  <si>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</si>
  <si>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</si>
  <si>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</si>
  <si>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</si>
  <si>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</si>
  <si>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</si>
  <si>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</si>
  <si>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</si>
  <si>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</si>
  <si>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</si>
  <si>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</si>
  <si>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</si>
  <si>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</si>
  <si>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</si>
  <si>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</si>
  <si>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</si>
  <si>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</si>
  <si>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</si>
  <si>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</si>
  <si>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</si>
  <si>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</si>
  <si>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</si>
  <si>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</si>
  <si>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</si>
  <si>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</si>
  <si>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</si>
  <si>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</si>
  <si>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</si>
  <si>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</si>
  <si>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</si>
  <si>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</si>
  <si>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</si>
  <si>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</si>
  <si>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</si>
  <si>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</si>
  <si>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</si>
  <si>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</si>
  <si>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</si>
  <si>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</si>
  <si>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</si>
  <si>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</si>
  <si>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</si>
  <si>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</si>
  <si>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</si>
  <si>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</si>
  <si>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</si>
  <si>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</si>
  <si>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</si>
  <si>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</si>
  <si>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</si>
  <si>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</si>
  <si>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</si>
  <si>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</si>
  <si>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</si>
  <si>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</si>
  <si>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</si>
  <si>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</si>
  <si>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</si>
  <si>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</si>
  <si>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</si>
  <si>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</si>
  <si>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</si>
  <si>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</si>
  <si>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</si>
  <si>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</si>
  <si>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</si>
  <si>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</si>
  <si>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</si>
  <si>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</si>
  <si>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</si>
  <si>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</si>
  <si>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</si>
  <si>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</si>
  <si>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</si>
  <si>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</si>
  <si>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</si>
  <si>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</si>
  <si>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</si>
  <si>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</si>
  <si>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</si>
  <si>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</si>
  <si>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</si>
  <si>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</si>
  <si>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</si>
  <si>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</si>
  <si>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</si>
  <si>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</si>
  <si>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</si>
  <si>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</si>
  <si>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</si>
  <si>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</si>
  <si>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</si>
  <si>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</si>
  <si>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</si>
  <si>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</si>
  <si>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</si>
  <si>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</si>
  <si>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</si>
  <si>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</si>
  <si>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</si>
  <si>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</si>
  <si>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</si>
  <si>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</si>
  <si>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</si>
  <si>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</si>
  <si>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</si>
  <si>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</si>
  <si>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</si>
  <si>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</si>
  <si>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</si>
  <si>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</si>
  <si>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</si>
  <si>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</si>
  <si>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</si>
  <si>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</si>
  <si>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</si>
  <si>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</si>
  <si>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</si>
  <si>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</si>
  <si>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</si>
  <si>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</si>
  <si>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</si>
  <si>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</si>
  <si>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</si>
  <si>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</si>
  <si>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</si>
  <si>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</si>
  <si>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</si>
  <si>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</si>
  <si>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</si>
  <si>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</si>
  <si>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</si>
  <si>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</si>
  <si>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</si>
  <si>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</si>
  <si>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</si>
  <si>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</si>
  <si>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</si>
  <si>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</si>
  <si>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</si>
  <si>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</si>
  <si>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</si>
  <si>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</si>
  <si>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</si>
  <si>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</si>
  <si>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</si>
  <si>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</si>
  <si>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</si>
  <si>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</si>
  <si>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</si>
  <si>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</si>
  <si>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</si>
  <si>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</si>
  <si>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</si>
  <si>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</si>
  <si>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</si>
  <si>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</si>
  <si>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</si>
  <si>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</si>
  <si>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</si>
  <si>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</si>
  <si>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</si>
  <si>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</si>
  <si>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</si>
  <si>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</si>
  <si>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</si>
  <si>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</si>
  <si>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</si>
  <si>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</si>
  <si>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</si>
  <si>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</si>
  <si>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</si>
  <si>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</si>
  <si>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</si>
  <si>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</si>
  <si>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</si>
  <si>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</si>
  <si>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</si>
  <si>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</si>
  <si>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</si>
  <si>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</si>
  <si>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</si>
  <si>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</si>
  <si>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</si>
  <si>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</si>
  <si>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</si>
  <si>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</si>
  <si>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</si>
  <si>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</si>
  <si>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</si>
  <si>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</si>
  <si>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</si>
  <si>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</si>
  <si>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</si>
  <si>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</si>
  <si>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</si>
  <si>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</si>
  <si>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</si>
  <si>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</si>
  <si>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</si>
  <si>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</si>
  <si>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</si>
  <si>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</si>
  <si>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</si>
  <si>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</si>
  <si>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</si>
  <si>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</si>
  <si>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</si>
  <si>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</si>
  <si>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</si>
  <si>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</si>
  <si>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</si>
  <si>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</si>
  <si>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</si>
  <si>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</si>
  <si>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</si>
  <si>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</si>
  <si>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</si>
  <si>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</si>
  <si>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</si>
  <si>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</si>
  <si>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</si>
  <si>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</si>
  <si>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</si>
  <si>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</si>
  <si>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</si>
  <si>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</si>
  <si>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</si>
  <si>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</si>
  <si>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</si>
  <si>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</si>
  <si>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</si>
  <si>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</si>
  <si>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</si>
  <si>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</si>
  <si>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</si>
  <si>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</si>
  <si>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</si>
  <si>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</si>
  <si>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</si>
  <si>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</si>
  <si>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</si>
  <si>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</si>
  <si>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</si>
  <si>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</si>
  <si>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</si>
  <si>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</si>
  <si>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</si>
  <si>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</si>
  <si>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</si>
  <si>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</si>
  <si>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</si>
  <si>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</si>
  <si>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</si>
  <si>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</si>
  <si>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</si>
  <si>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</si>
  <si>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</si>
  <si>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</si>
  <si>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</si>
  <si>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</si>
  <si>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</si>
  <si>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</si>
  <si>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</si>
  <si>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</si>
  <si>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</si>
  <si>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</si>
  <si>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</si>
  <si>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</si>
  <si>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</si>
  <si>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</si>
  <si>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</si>
  <si>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</si>
  <si>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</si>
  <si>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</si>
  <si>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</si>
  <si>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</si>
  <si>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</si>
  <si>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</si>
  <si>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</si>
  <si>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</si>
  <si>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</si>
  <si>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</si>
  <si>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</si>
  <si>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</si>
  <si>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</si>
  <si>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</si>
  <si>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</si>
  <si>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</si>
  <si>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</si>
  <si>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</si>
  <si>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</si>
  <si>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</si>
  <si>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</si>
  <si>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</si>
  <si>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</si>
  <si>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</si>
  <si>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</si>
  <si>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</si>
  <si>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</si>
  <si>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</si>
  <si>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</si>
  <si>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</si>
  <si>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</si>
  <si>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</si>
  <si>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</si>
  <si>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</si>
  <si>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</si>
  <si>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</si>
  <si>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</si>
  <si>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</si>
  <si>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</si>
  <si>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</si>
  <si>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</si>
  <si>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</si>
  <si>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</si>
  <si>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</si>
  <si>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</si>
  <si>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</si>
  <si>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</si>
  <si>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</si>
  <si>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</si>
  <si>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</si>
  <si>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</si>
  <si>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</si>
  <si>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</si>
  <si>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</si>
  <si>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</si>
  <si>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</si>
  <si>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</si>
  <si>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</si>
  <si>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</si>
  <si>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</si>
  <si>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</si>
  <si>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</si>
  <si>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</si>
  <si>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</si>
  <si>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</si>
  <si>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</si>
  <si>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</si>
  <si>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</si>
  <si>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</si>
  <si>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</si>
  <si>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</si>
  <si>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</si>
  <si>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</si>
  <si>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</si>
  <si>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</si>
  <si>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</si>
  <si>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</si>
  <si>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</si>
  <si>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</si>
  <si>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</si>
  <si>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</si>
  <si>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</si>
  <si>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</si>
  <si>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</si>
  <si>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</si>
  <si>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</si>
  <si>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</si>
  <si>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</si>
  <si>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</si>
  <si>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</si>
  <si>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</si>
  <si>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</si>
  <si>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</si>
  <si>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</si>
  <si>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</si>
  <si>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</si>
  <si>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</si>
  <si>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</si>
  <si>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</si>
  <si>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</si>
  <si>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</si>
  <si>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</si>
  <si>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</si>
  <si>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</si>
  <si>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</si>
  <si>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</si>
  <si>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</si>
  <si>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</si>
  <si>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</si>
  <si>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</si>
  <si>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</si>
  <si>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</si>
  <si>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</si>
  <si>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</si>
  <si>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</si>
  <si>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</si>
  <si>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</si>
  <si>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</si>
  <si>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</si>
  <si>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</si>
  <si>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</si>
  <si>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</si>
  <si>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</si>
  <si>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</si>
  <si>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</si>
  <si>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</si>
  <si>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</si>
  <si>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</si>
  <si>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</si>
  <si>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</si>
  <si>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</si>
  <si>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</si>
  <si>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</si>
  <si>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</si>
  <si>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</si>
  <si>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</si>
  <si>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</si>
  <si>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</si>
  <si>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</si>
  <si>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</si>
  <si>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</si>
  <si>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</si>
  <si>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</si>
  <si>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</si>
  <si>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</si>
  <si>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</si>
  <si>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</si>
  <si>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</si>
  <si>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</si>
  <si>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</si>
  <si>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</si>
  <si>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</si>
  <si>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</si>
  <si>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</si>
  <si>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</si>
  <si>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</si>
  <si>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</si>
  <si>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</si>
  <si>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</si>
  <si>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</si>
  <si>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</si>
  <si>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</si>
  <si>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</si>
  <si>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</si>
  <si>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</si>
  <si>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</si>
  <si>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</si>
  <si>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</si>
  <si>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</si>
  <si>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</si>
  <si>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</si>
  <si>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</si>
  <si>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</si>
  <si>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</si>
  <si>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</si>
  <si>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</si>
  <si>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</si>
  <si>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</si>
  <si>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</si>
  <si>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</si>
  <si>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</si>
  <si>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</si>
  <si>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</si>
  <si>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</si>
  <si>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</si>
  <si>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</si>
  <si>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</si>
  <si>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</si>
  <si>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</si>
  <si>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</si>
  <si>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</si>
  <si>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</si>
  <si>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</si>
  <si>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</si>
  <si>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</si>
  <si>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</si>
  <si>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</si>
  <si>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</si>
  <si>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</si>
  <si>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</si>
  <si>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</si>
  <si>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</si>
  <si>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</si>
  <si>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</si>
  <si>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</si>
  <si>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</si>
  <si>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</si>
  <si>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</si>
  <si>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</si>
  <si>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</si>
  <si>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</si>
  <si>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</si>
  <si>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</si>
  <si>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</si>
  <si>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</si>
  <si>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</si>
  <si>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</si>
  <si>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</si>
  <si>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</si>
  <si>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</si>
  <si>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</si>
  <si>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</si>
  <si>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</si>
  <si>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</si>
  <si>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</si>
  <si>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</si>
  <si>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</si>
  <si>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</si>
  <si>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</si>
  <si>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</si>
  <si>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</si>
  <si>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</si>
  <si>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</si>
  <si>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</si>
  <si>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</si>
  <si>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</si>
  <si>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</si>
  <si>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</si>
  <si>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</si>
  <si>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</si>
  <si>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</si>
  <si>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</si>
  <si>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</si>
  <si>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</si>
  <si>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</si>
  <si>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</si>
  <si>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</si>
  <si>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</si>
  <si>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</si>
  <si>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</si>
  <si>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</si>
  <si>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</si>
  <si>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</si>
  <si>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</si>
  <si>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</si>
  <si>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</si>
  <si>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</si>
  <si>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</si>
  <si>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</si>
  <si>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</si>
  <si>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</si>
  <si>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</si>
  <si>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</si>
  <si>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</si>
  <si>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</si>
  <si>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</si>
  <si>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</si>
  <si>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</si>
  <si>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</si>
  <si>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</si>
  <si>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</si>
  <si>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</si>
  <si>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</si>
  <si>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</si>
  <si>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</si>
  <si>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</si>
  <si>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</si>
  <si>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</si>
  <si>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</si>
  <si>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</si>
  <si>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</si>
  <si>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</si>
  <si>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</si>
  <si>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</si>
  <si>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</si>
  <si>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</si>
  <si>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</si>
  <si>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</si>
  <si>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</si>
  <si>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</si>
  <si>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</si>
  <si>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</si>
  <si>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</si>
  <si>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</si>
  <si>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</si>
  <si>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</si>
  <si>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</si>
  <si>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</si>
  <si>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</si>
  <si>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</si>
  <si>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</si>
  <si>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</si>
  <si>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</si>
  <si>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</si>
  <si>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</si>
  <si>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</si>
  <si>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</si>
  <si>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</si>
  <si>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</si>
  <si>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</si>
  <si>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</si>
  <si>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</si>
  <si>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</si>
  <si>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</si>
  <si>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</si>
  <si>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</si>
  <si>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</si>
  <si>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</si>
  <si>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</si>
  <si>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</si>
  <si>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</si>
  <si>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</si>
  <si>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</si>
  <si>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</si>
  <si>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</si>
  <si>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</si>
  <si>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</si>
  <si>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</si>
  <si>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</si>
  <si>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</si>
  <si>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</si>
  <si>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</si>
  <si>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</si>
  <si>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</si>
  <si>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</si>
  <si>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</si>
  <si>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</si>
  <si>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</si>
  <si>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</si>
  <si>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</si>
  <si>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</si>
  <si>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</si>
  <si>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</si>
  <si>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</si>
  <si>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</si>
  <si>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</si>
  <si>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</si>
  <si>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</si>
  <si>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</si>
  <si>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</si>
  <si>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</si>
  <si>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</si>
  <si>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</si>
  <si>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</si>
  <si>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</si>
  <si>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</si>
  <si>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</si>
  <si>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</si>
  <si>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</si>
  <si>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</si>
  <si>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</si>
  <si>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</si>
  <si>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</si>
  <si>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</si>
  <si>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</si>
  <si>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</si>
  <si>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</si>
  <si>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</si>
  <si>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</si>
  <si>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</si>
  <si>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</si>
  <si>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</si>
  <si>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</si>
  <si>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</si>
  <si>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</si>
  <si>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</si>
  <si>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</si>
  <si>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</si>
  <si>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</si>
  <si>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</si>
  <si>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</si>
  <si>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</si>
  <si>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</si>
  <si>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</si>
  <si>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</si>
  <si>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</si>
  <si>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</si>
  <si>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</si>
  <si>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</si>
  <si>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</si>
  <si>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</si>
  <si>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</si>
  <si>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</si>
  <si>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</si>
  <si>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</si>
  <si>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</si>
  <si>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</si>
  <si>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</si>
  <si>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</si>
  <si>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</si>
  <si>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</si>
  <si>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</si>
  <si>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</si>
  <si>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</si>
  <si>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</si>
  <si>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</si>
  <si>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</si>
  <si>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</si>
  <si>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</si>
  <si>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</si>
  <si>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</si>
  <si>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</si>
  <si>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</si>
  <si>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</si>
  <si>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</si>
  <si>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</si>
  <si>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</si>
  <si>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</si>
  <si>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</si>
  <si>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</si>
  <si>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</si>
  <si>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</si>
  <si>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</si>
  <si>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</si>
  <si>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</si>
  <si>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</si>
  <si>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</si>
  <si>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</si>
  <si>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</si>
  <si>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</si>
  <si>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</si>
  <si>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</si>
  <si>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</si>
  <si>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</si>
  <si>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</si>
  <si>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</si>
  <si>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</si>
  <si>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</si>
  <si>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</si>
  <si>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</si>
  <si>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</si>
  <si>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</si>
  <si>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</si>
  <si>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</si>
  <si>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</si>
  <si>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</si>
  <si>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</si>
  <si>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</si>
  <si>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</si>
  <si>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</si>
  <si>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</si>
  <si>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</si>
  <si>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</si>
  <si>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</si>
  <si>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</si>
  <si>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</si>
  <si>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</si>
  <si>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</si>
  <si>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</si>
  <si>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</si>
  <si>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</si>
  <si>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</si>
  <si>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</si>
  <si>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</si>
  <si>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</si>
  <si>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</si>
  <si>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</si>
  <si>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</si>
  <si>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</si>
  <si>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</si>
  <si>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</si>
  <si>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</si>
  <si>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</si>
  <si>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</si>
  <si>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</si>
  <si>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</si>
  <si>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</si>
  <si>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</si>
  <si>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</si>
  <si>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</si>
  <si>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</si>
  <si>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</si>
  <si>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</si>
  <si>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</si>
  <si>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</si>
  <si>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</si>
  <si>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</si>
  <si>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</si>
  <si>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</si>
  <si>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</si>
  <si>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</si>
  <si>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</si>
  <si>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</si>
  <si>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</si>
  <si>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</si>
  <si>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</si>
  <si>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</si>
  <si>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</si>
  <si>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</si>
  <si>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</si>
  <si>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</si>
  <si>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</si>
  <si>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</si>
  <si>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</si>
  <si>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</si>
  <si>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</si>
  <si>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</si>
  <si>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</si>
  <si>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</si>
  <si>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</si>
  <si>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</si>
  <si>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</si>
  <si>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</si>
  <si>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</si>
  <si>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</si>
  <si>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</si>
  <si>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</si>
  <si>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</si>
  <si>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</si>
  <si>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</si>
  <si>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</si>
  <si>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</si>
  <si>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</si>
  <si>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</si>
  <si>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</si>
  <si>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</si>
  <si>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</si>
  <si>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</si>
  <si>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</si>
  <si>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</si>
  <si>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</si>
  <si>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</si>
  <si>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</si>
  <si>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</si>
  <si>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</si>
  <si>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</si>
  <si>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</si>
  <si>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</si>
  <si>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</si>
  <si>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</si>
  <si>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</si>
  <si>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</si>
  <si>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</si>
  <si>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</si>
  <si>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</si>
  <si>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</si>
  <si>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</si>
  <si>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</si>
  <si>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</si>
  <si>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</si>
  <si>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</si>
  <si>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</si>
  <si>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</si>
  <si>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</si>
  <si>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</si>
  <si>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</si>
  <si>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</si>
  <si>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</si>
  <si>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</si>
  <si>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</si>
  <si>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</si>
  <si>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</si>
  <si>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</si>
  <si>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</si>
  <si>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</si>
  <si>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</si>
  <si>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</si>
  <si>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</si>
  <si>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</si>
  <si>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</si>
  <si>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</si>
  <si>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</si>
  <si>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</si>
  <si>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</si>
  <si>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</si>
  <si>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</si>
  <si>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</si>
  <si>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</si>
  <si>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</si>
  <si>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</si>
  <si>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</si>
  <si>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</si>
  <si>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</si>
  <si>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</si>
  <si>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</si>
  <si>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</si>
  <si>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</si>
  <si>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</si>
  <si>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</si>
  <si>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</si>
  <si>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</si>
  <si>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</si>
  <si>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</si>
  <si>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</si>
  <si>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</si>
  <si>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</si>
  <si>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</si>
  <si>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</si>
  <si>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</si>
  <si>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</si>
  <si>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</si>
  <si>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</si>
  <si>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</si>
  <si>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</si>
  <si>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</si>
  <si>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</si>
  <si>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</si>
  <si>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</si>
  <si>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</si>
  <si>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</si>
  <si>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</si>
  <si>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</si>
  <si>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</si>
  <si>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</si>
  <si>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</si>
  <si>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</si>
  <si>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</si>
  <si>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</si>
  <si>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</si>
  <si>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</si>
  <si>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</si>
  <si>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</si>
  <si>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</si>
  <si>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</si>
  <si>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</si>
  <si>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</si>
  <si>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</si>
  <si>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</si>
  <si>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</si>
  <si>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</si>
  <si>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</si>
  <si>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</si>
  <si>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</si>
  <si>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</si>
  <si>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</si>
  <si>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</si>
  <si>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</si>
  <si>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</si>
  <si>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</si>
  <si>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</si>
  <si>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</si>
  <si>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</si>
  <si>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</si>
  <si>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</si>
  <si>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</si>
  <si>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</si>
  <si>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</si>
  <si>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</si>
  <si>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</si>
  <si>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</si>
  <si>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</si>
  <si>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</si>
  <si>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</si>
  <si>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</si>
  <si>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</si>
  <si>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</si>
  <si>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</si>
  <si>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</si>
  <si>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</si>
  <si>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</si>
  <si>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</si>
  <si>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</si>
  <si>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</si>
  <si>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</si>
  <si>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</si>
  <si>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</si>
  <si>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</si>
  <si>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</si>
  <si>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</si>
  <si>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</si>
  <si>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</si>
  <si>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</si>
  <si>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</si>
  <si>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</si>
  <si>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</si>
  <si>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</si>
  <si>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</si>
  <si>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</si>
  <si>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</si>
  <si>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</si>
  <si>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</si>
  <si>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</si>
  <si>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</si>
  <si>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</si>
  <si>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</si>
  <si>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</si>
  <si>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</si>
  <si>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</si>
  <si>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</si>
  <si>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</si>
  <si>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</si>
  <si>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</si>
  <si>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</si>
  <si>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</si>
  <si>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</si>
  <si>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</si>
  <si>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</si>
  <si>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</si>
  <si>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</si>
  <si>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</si>
  <si>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</si>
  <si>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</si>
  <si>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</si>
  <si>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</si>
  <si>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</si>
  <si>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</si>
  <si>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</si>
  <si>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</si>
  <si>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</si>
  <si>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</si>
  <si>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</si>
  <si>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</si>
  <si>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</si>
  <si>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</si>
  <si>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</si>
  <si>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</si>
  <si>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</si>
  <si>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</si>
  <si>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</si>
  <si>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</si>
  <si>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</si>
  <si>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</si>
  <si>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</si>
  <si>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</si>
  <si>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</si>
  <si>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</si>
  <si>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</si>
  <si>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</si>
  <si>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</si>
  <si>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</si>
  <si>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</si>
  <si>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</si>
  <si>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</si>
  <si>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</si>
  <si>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</si>
  <si>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</si>
  <si>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</si>
  <si>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</si>
  <si>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</si>
  <si>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</si>
  <si>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</si>
  <si>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</si>
  <si>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</si>
  <si>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</si>
  <si>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</si>
  <si>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</si>
  <si>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</si>
  <si>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</si>
  <si>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</si>
  <si>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</si>
  <si>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</si>
  <si>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</si>
  <si>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</si>
  <si>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</si>
  <si>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</si>
  <si>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</si>
  <si>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</si>
  <si>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</si>
  <si>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</si>
  <si>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</si>
  <si>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</si>
  <si>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</si>
  <si>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</si>
  <si>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</si>
  <si>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</si>
  <si>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</si>
  <si>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</si>
  <si>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</si>
  <si>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</si>
  <si>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</si>
  <si>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</si>
  <si>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</si>
  <si>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</si>
  <si>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</si>
  <si>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</si>
  <si>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</si>
  <si>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</si>
  <si>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</si>
  <si>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</si>
  <si>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</si>
  <si>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</si>
  <si>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</si>
  <si>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</si>
  <si>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</si>
  <si>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</si>
  <si>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</si>
  <si>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</si>
  <si>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</si>
  <si>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</si>
  <si>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</si>
  <si>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</si>
  <si>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</si>
  <si>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</si>
  <si>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</si>
  <si>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</si>
  <si>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</si>
  <si>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</si>
  <si>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</si>
  <si>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</si>
  <si>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</si>
  <si>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</si>
  <si>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</si>
  <si>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</si>
  <si>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</si>
  <si>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</si>
  <si>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</si>
  <si>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</si>
  <si>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</si>
  <si>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</si>
  <si>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</si>
  <si>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</si>
  <si>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</si>
  <si>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</si>
  <si>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</si>
  <si>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</si>
  <si>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</si>
  <si>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</si>
  <si>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</si>
  <si>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</si>
  <si>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</si>
  <si>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</si>
  <si>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</si>
  <si>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</si>
  <si>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</si>
  <si>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</si>
  <si>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</si>
  <si>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</si>
  <si>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</si>
  <si>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</si>
  <si>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</si>
  <si>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</si>
  <si>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</si>
  <si>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</si>
  <si>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</si>
  <si>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</si>
  <si>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</si>
  <si>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</si>
  <si>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</si>
  <si>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</si>
  <si>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</si>
  <si>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</si>
  <si>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</si>
  <si>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</si>
  <si>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</si>
  <si>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</si>
  <si>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</si>
  <si>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</si>
  <si>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</si>
  <si>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</si>
  <si>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</si>
  <si>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</si>
  <si>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</si>
  <si>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</si>
  <si>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</si>
  <si>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</si>
  <si>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</si>
  <si>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</si>
  <si>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</si>
  <si>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</si>
  <si>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</si>
  <si>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</si>
  <si>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</si>
  <si>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</si>
  <si>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</si>
  <si>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</si>
  <si>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</si>
  <si>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</si>
  <si>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</si>
  <si>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</si>
  <si>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</si>
  <si>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</si>
  <si>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</si>
  <si>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</si>
  <si>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</si>
  <si>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</si>
  <si>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</si>
  <si>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</si>
  <si>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</si>
  <si>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</si>
  <si>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</si>
  <si>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</si>
  <si>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</si>
  <si>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</si>
  <si>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</si>
  <si>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</si>
  <si>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</si>
  <si>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</si>
  <si>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</si>
  <si>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</si>
  <si>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</si>
  <si>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</si>
  <si>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</si>
  <si>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</si>
  <si>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</si>
  <si>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</si>
  <si>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</si>
  <si>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</si>
  <si>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</si>
  <si>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</si>
  <si>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</si>
  <si>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</si>
  <si>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</si>
  <si>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</si>
  <si>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</si>
  <si>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</si>
  <si>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</si>
  <si>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</si>
  <si>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</si>
  <si>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</si>
  <si>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</si>
  <si>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</si>
  <si>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</si>
  <si>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</si>
  <si>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</si>
  <si>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</si>
  <si>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</si>
  <si>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</si>
  <si>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</si>
  <si>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</si>
  <si>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</si>
  <si>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</si>
  <si>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</si>
  <si>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</si>
  <si>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</si>
  <si>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</si>
  <si>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</si>
  <si>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</si>
  <si>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</si>
  <si>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</si>
  <si>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</si>
  <si>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</si>
  <si>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</si>
  <si>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</si>
  <si>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</si>
  <si>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</si>
  <si>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</si>
  <si>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</si>
  <si>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</si>
  <si>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</si>
  <si>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</si>
  <si>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</si>
  <si>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</si>
  <si>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</si>
  <si>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</si>
  <si>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</si>
  <si>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</si>
  <si>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</si>
  <si>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</si>
  <si>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</si>
  <si>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</si>
  <si>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</si>
  <si>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</si>
  <si>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</si>
  <si>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</si>
  <si>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</si>
  <si>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</si>
  <si>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</si>
  <si>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</si>
  <si>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</si>
  <si>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</si>
  <si>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</si>
  <si>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</si>
  <si>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</si>
  <si>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</si>
  <si>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</si>
  <si>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</si>
  <si>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</si>
  <si>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</si>
  <si>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</si>
  <si>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</si>
  <si>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</si>
  <si>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</si>
  <si>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</si>
  <si>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</si>
  <si>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</si>
  <si>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</si>
  <si>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</si>
  <si>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</si>
  <si>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</si>
  <si>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</si>
  <si>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</si>
  <si>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</si>
  <si>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</si>
  <si>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</si>
  <si>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</si>
  <si>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</si>
  <si>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</si>
  <si>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</si>
  <si>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</si>
  <si>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</si>
  <si>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</si>
  <si>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</si>
  <si>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</si>
  <si>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</si>
  <si>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</si>
  <si>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</si>
  <si>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</si>
  <si>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</si>
  <si>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</si>
  <si>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</si>
  <si>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</si>
  <si>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</si>
  <si>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</si>
  <si>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</si>
  <si>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</si>
  <si>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</si>
  <si>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</si>
  <si>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</si>
  <si>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</si>
  <si>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</si>
  <si>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</si>
  <si>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</si>
  <si>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</si>
  <si>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</si>
  <si>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</si>
  <si>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</si>
  <si>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</si>
  <si>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</si>
  <si>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</si>
  <si>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</si>
  <si>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</si>
  <si>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</si>
  <si>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</si>
  <si>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</si>
  <si>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</si>
  <si>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</si>
  <si>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</si>
  <si>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</si>
  <si>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</si>
  <si>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</si>
  <si>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</si>
  <si>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</si>
  <si>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</si>
  <si>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</si>
  <si>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</si>
  <si>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</si>
  <si>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</si>
  <si>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</si>
  <si>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</si>
  <si>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</si>
  <si>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</si>
  <si>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</si>
  <si>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</si>
  <si>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</si>
  <si>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</si>
  <si>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</si>
  <si>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</si>
  <si>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</si>
  <si>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</si>
  <si>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</si>
  <si>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</si>
  <si>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</si>
  <si>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</si>
  <si>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</si>
  <si>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</si>
  <si>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</si>
  <si>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</si>
  <si>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</si>
  <si>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</si>
  <si>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</si>
  <si>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</si>
  <si>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</si>
  <si>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</si>
  <si>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</si>
  <si>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</si>
  <si>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</si>
  <si>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</si>
  <si>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</si>
  <si>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</si>
  <si>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</si>
  <si>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</si>
  <si>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</si>
  <si>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</si>
  <si>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</si>
  <si>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</si>
  <si>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</si>
  <si>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</si>
  <si>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</si>
  <si>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</si>
  <si>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</si>
  <si>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</si>
  <si>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</si>
  <si>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</si>
  <si>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</si>
  <si>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</si>
  <si>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</si>
  <si>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</si>
  <si>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</si>
  <si>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</si>
  <si>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</si>
  <si>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</si>
  <si>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</si>
  <si>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</si>
  <si>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</si>
  <si>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</si>
  <si>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</si>
  <si>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</si>
  <si>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</si>
  <si>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</si>
  <si>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</si>
  <si>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</si>
  <si>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</si>
  <si>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</si>
  <si>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</si>
  <si>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</si>
  <si>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</si>
  <si>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</si>
  <si>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</si>
  <si>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</si>
  <si>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</si>
  <si>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</si>
  <si>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</si>
  <si>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</si>
  <si>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</si>
  <si>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</si>
  <si>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</si>
  <si>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</si>
  <si>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</si>
  <si>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</si>
  <si>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</si>
  <si>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</si>
  <si>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</si>
  <si>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</si>
  <si>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</si>
  <si>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</si>
  <si>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</si>
  <si>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</si>
  <si>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</si>
  <si>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</si>
  <si>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</si>
  <si>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</si>
  <si>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</si>
  <si>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</si>
  <si>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</si>
  <si>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</si>
  <si>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</si>
  <si>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</si>
  <si>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</si>
  <si>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</si>
  <si>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</si>
  <si>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</si>
  <si>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</si>
  <si>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</si>
  <si>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</si>
  <si>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</si>
  <si>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</si>
  <si>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</si>
  <si>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</si>
  <si>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</si>
  <si>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</si>
  <si>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</si>
  <si>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</si>
  <si>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</si>
  <si>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</si>
  <si>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</si>
  <si>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</si>
  <si>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</si>
  <si>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</si>
  <si>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</si>
  <si>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</si>
  <si>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</si>
  <si>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</si>
  <si>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</si>
  <si>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</si>
  <si>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</si>
  <si>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</si>
  <si>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</si>
  <si>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</si>
  <si>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</si>
  <si>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</si>
  <si>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</si>
  <si>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</si>
  <si>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</si>
  <si>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</si>
  <si>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</si>
  <si>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</si>
  <si>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</si>
  <si>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</si>
  <si>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</si>
  <si>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</si>
  <si>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</si>
  <si>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</si>
  <si>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</si>
  <si>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</si>
  <si>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</si>
  <si>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</si>
  <si>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</si>
  <si>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</si>
  <si>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</si>
  <si>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</si>
  <si>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</si>
  <si>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</si>
  <si>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</si>
  <si>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</si>
  <si>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</si>
  <si>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</si>
  <si>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</si>
  <si>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</si>
  <si>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</si>
  <si>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</si>
  <si>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</si>
  <si>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</si>
  <si>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</si>
  <si>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</si>
  <si>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</si>
  <si>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</si>
  <si>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</si>
  <si>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</si>
  <si>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</si>
  <si>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</si>
  <si>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</si>
  <si>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</si>
  <si>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</si>
  <si>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</si>
  <si>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</si>
  <si>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</si>
  <si>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</si>
  <si>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</si>
  <si>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</si>
  <si>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</si>
  <si>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</si>
  <si>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</si>
  <si>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</si>
  <si>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</si>
  <si>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</si>
  <si>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</si>
  <si>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</si>
  <si>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</si>
  <si>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</si>
  <si>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</si>
  <si>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</si>
  <si>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</si>
  <si>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</si>
  <si>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</si>
  <si>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</si>
  <si>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</si>
  <si>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</si>
  <si>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</si>
  <si>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</si>
  <si>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</si>
  <si>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</si>
  <si>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</si>
  <si>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</si>
  <si>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</si>
  <si>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</si>
  <si>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</si>
  <si>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</si>
  <si>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</si>
  <si>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</si>
  <si>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</si>
  <si>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</si>
  <si>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</si>
  <si>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</si>
  <si>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</si>
  <si>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</si>
  <si>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</si>
  <si>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</si>
  <si>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</si>
  <si>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</si>
  <si>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</si>
  <si>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</si>
  <si>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</si>
  <si>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</si>
  <si>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</si>
  <si>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</si>
  <si>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</si>
  <si>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</si>
  <si>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</si>
  <si>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</si>
  <si>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</si>
  <si>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</si>
  <si>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</si>
  <si>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</si>
  <si>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</si>
  <si>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</si>
  <si>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</si>
  <si>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</si>
  <si>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</si>
  <si>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</si>
  <si>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</si>
  <si>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</si>
  <si>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</si>
  <si>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</si>
  <si>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</si>
  <si>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</si>
  <si>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</si>
  <si>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</si>
  <si>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</si>
  <si>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</si>
  <si>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</si>
  <si>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</si>
  <si>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</si>
  <si>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</si>
  <si>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</si>
  <si>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</si>
  <si>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</si>
  <si>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</si>
  <si>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</si>
  <si>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</si>
  <si>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</si>
  <si>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</si>
  <si>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</si>
  <si>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</si>
  <si>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</si>
  <si>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</si>
  <si>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</si>
  <si>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</si>
  <si>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</si>
  <si>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</si>
  <si>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</si>
  <si>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</si>
  <si>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</si>
  <si>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</si>
  <si>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</si>
  <si>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</si>
  <si>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</si>
  <si>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</si>
  <si>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</si>
  <si>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</si>
  <si>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</si>
  <si>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</si>
  <si>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</si>
  <si>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</si>
  <si>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</si>
  <si>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</si>
  <si>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</si>
  <si>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</si>
  <si>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</si>
  <si>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</si>
  <si>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</si>
  <si>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</si>
  <si>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</si>
  <si>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</si>
  <si>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</si>
  <si>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</si>
  <si>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</si>
  <si>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</si>
  <si>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</si>
  <si>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</si>
  <si>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</si>
  <si>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</si>
  <si>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</si>
  <si>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</si>
  <si>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</si>
  <si>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</si>
  <si>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</si>
  <si>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</si>
  <si>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</si>
  <si>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</si>
  <si>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</si>
  <si>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</si>
  <si>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</si>
  <si>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</si>
  <si>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</si>
  <si>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</si>
  <si>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</si>
  <si>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</si>
  <si>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</si>
  <si>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</si>
  <si>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</si>
  <si>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</si>
  <si>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</si>
  <si>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</si>
  <si>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</si>
  <si>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</si>
  <si>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</si>
  <si>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</si>
  <si>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</si>
  <si>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</si>
  <si>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</si>
  <si>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</si>
  <si>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</si>
  <si>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</si>
  <si>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</si>
  <si>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</si>
  <si>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</si>
  <si>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</si>
  <si>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</si>
  <si>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</si>
  <si>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</si>
  <si>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</si>
  <si>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</si>
  <si>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</si>
  <si>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</si>
  <si>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</si>
  <si>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</si>
  <si>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</si>
  <si>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</si>
  <si>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</si>
  <si>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</si>
  <si>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</si>
  <si>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</si>
  <si>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</si>
  <si>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</si>
  <si>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</si>
  <si>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</si>
  <si>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</si>
  <si>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</si>
  <si>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</si>
  <si>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</si>
  <si>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</si>
  <si>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</si>
  <si>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</si>
  <si>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</si>
  <si>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</si>
  <si>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</si>
  <si>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</si>
  <si>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</si>
  <si>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</si>
  <si>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</si>
  <si>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</si>
  <si>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</si>
  <si>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</si>
  <si>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</si>
  <si>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</si>
  <si>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</si>
  <si>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</si>
  <si>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</si>
  <si>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</si>
  <si>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</si>
  <si>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</si>
  <si>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</si>
  <si>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</si>
  <si>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</si>
  <si>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</si>
  <si>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</si>
  <si>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</si>
  <si>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</si>
  <si>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</si>
  <si>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</si>
  <si>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</si>
  <si>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</si>
  <si>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</si>
  <si>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</si>
  <si>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</si>
  <si>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</si>
  <si>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</si>
  <si>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</si>
  <si>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</si>
  <si>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</si>
  <si>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</si>
  <si>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</si>
  <si>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</si>
  <si>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</si>
  <si>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</si>
  <si>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</si>
  <si>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</si>
  <si>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</si>
  <si>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</si>
  <si>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</si>
  <si>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</si>
  <si>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</si>
  <si>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</si>
  <si>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</si>
  <si>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</si>
  <si>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</si>
  <si>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</si>
  <si>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</si>
  <si>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</si>
  <si>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</si>
  <si>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</si>
  <si>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</si>
  <si>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</si>
  <si>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</si>
  <si>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</si>
  <si>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</si>
  <si>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</si>
  <si>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</si>
  <si>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</si>
  <si>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</si>
  <si>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</si>
  <si>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</si>
  <si>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</si>
  <si>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</si>
  <si>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</si>
  <si>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</si>
  <si>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</si>
  <si>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</si>
  <si>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</si>
  <si>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</si>
  <si>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</si>
  <si>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</si>
  <si>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</si>
  <si>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</si>
  <si>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</si>
  <si>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</si>
  <si>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</si>
  <si>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</si>
  <si>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</si>
  <si>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</si>
  <si>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</si>
  <si>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</si>
  <si>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</si>
  <si>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</si>
  <si>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</si>
  <si>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</si>
  <si>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</si>
  <si>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</si>
  <si>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</si>
  <si>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</si>
  <si>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</si>
  <si>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</si>
  <si>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</si>
  <si>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</si>
  <si>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</si>
  <si>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</si>
  <si>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</si>
  <si>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</si>
  <si>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</si>
  <si>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</si>
  <si>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</si>
  <si>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</si>
  <si>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</si>
  <si>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</si>
  <si>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</si>
  <si>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</si>
  <si>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</si>
  <si>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</si>
  <si>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</si>
  <si>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</si>
  <si>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</si>
  <si>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</si>
  <si>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</si>
  <si>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</si>
  <si>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</si>
  <si>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</si>
  <si>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</si>
  <si>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</si>
  <si>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</si>
  <si>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</si>
  <si>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</si>
  <si>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</si>
  <si>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</si>
  <si>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</si>
  <si>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</si>
  <si>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</si>
  <si>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</si>
  <si>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</si>
  <si>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</si>
  <si>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</si>
  <si>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</si>
  <si>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</si>
  <si>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</si>
  <si>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</si>
  <si>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</si>
  <si>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</si>
  <si>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</si>
  <si>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</si>
  <si>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</si>
  <si>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</si>
  <si>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</si>
  <si>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</si>
  <si>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</si>
  <si>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</si>
  <si>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</si>
  <si>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</si>
  <si>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</si>
  <si>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</si>
  <si>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</si>
  <si>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</si>
  <si>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</si>
  <si>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</si>
  <si>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</si>
  <si>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</si>
  <si>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</si>
  <si>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</si>
  <si>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</si>
  <si>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</si>
  <si>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</si>
  <si>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</si>
  <si>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</si>
  <si>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</si>
  <si>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</si>
  <si>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</si>
  <si>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</si>
  <si>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</si>
  <si>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</si>
  <si>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</si>
  <si>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</si>
  <si>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</si>
  <si>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</si>
  <si>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</si>
  <si>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</si>
  <si>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</si>
  <si>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</si>
  <si>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</si>
  <si>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</si>
  <si>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</si>
  <si>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</si>
  <si>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</si>
  <si>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</si>
  <si>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</si>
  <si>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</si>
  <si>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</si>
  <si>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</si>
  <si>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</si>
  <si>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</si>
  <si>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</si>
  <si>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</si>
  <si>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</si>
  <si>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</si>
  <si>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</si>
  <si>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</si>
  <si>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</si>
  <si>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</si>
  <si>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</si>
  <si>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</si>
  <si>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</si>
  <si>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</si>
  <si>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</si>
  <si>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</si>
  <si>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</si>
  <si>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</si>
  <si>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</si>
  <si>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</si>
  <si>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</si>
  <si>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</si>
  <si>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</si>
  <si>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</si>
  <si>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</si>
  <si>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</si>
  <si>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</si>
  <si>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</si>
  <si>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</si>
  <si>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</si>
  <si>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</si>
  <si>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</si>
  <si>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</si>
  <si>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</si>
  <si>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</si>
  <si>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</si>
  <si>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</si>
  <si>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</si>
  <si>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</si>
  <si>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</si>
  <si>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</si>
  <si>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</si>
  <si>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</si>
  <si>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</si>
  <si>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</si>
  <si>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</si>
  <si>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</si>
  <si>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</si>
  <si>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</si>
  <si>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</si>
  <si>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</si>
  <si>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</si>
  <si>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</si>
  <si>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</si>
  <si>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</si>
  <si>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</si>
  <si>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</si>
  <si>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</si>
  <si>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</si>
  <si>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</si>
  <si>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</si>
  <si>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</si>
  <si>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</si>
  <si>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</si>
  <si>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</si>
  <si>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</si>
  <si>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</si>
  <si>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</si>
  <si>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</si>
  <si>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</si>
  <si>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</si>
  <si>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</si>
  <si>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</si>
  <si>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</si>
  <si>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</si>
  <si>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</si>
  <si>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</si>
  <si>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</si>
  <si>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</si>
  <si>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</si>
  <si>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</si>
  <si>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</si>
  <si>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</si>
  <si>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</si>
  <si>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</si>
  <si>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</si>
  <si>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</si>
  <si>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</si>
  <si>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</si>
  <si>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</si>
  <si>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</si>
  <si>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</si>
  <si>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</si>
  <si>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</si>
  <si>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</si>
  <si>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</si>
  <si>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</si>
  <si>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</si>
  <si>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</si>
  <si>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</si>
  <si>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</si>
  <si>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</si>
  <si>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</si>
  <si>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</si>
  <si>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</si>
  <si>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</si>
  <si>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</si>
  <si>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</si>
  <si>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</si>
  <si>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</si>
  <si>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</si>
  <si>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</si>
  <si>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</si>
  <si>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</si>
  <si>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</si>
  <si>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</si>
  <si>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</si>
  <si>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</si>
  <si>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</si>
  <si>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</si>
  <si>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</si>
  <si>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</si>
  <si>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</si>
  <si>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</si>
  <si>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</si>
  <si>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</si>
  <si>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</si>
  <si>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</si>
  <si>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</si>
  <si>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</si>
  <si>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</si>
  <si>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</si>
  <si>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</si>
  <si>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</si>
  <si>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</si>
  <si>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</si>
  <si>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</si>
  <si>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</si>
  <si>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</si>
  <si>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</si>
  <si>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</si>
  <si>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</si>
  <si>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</si>
  <si>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</si>
  <si>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</si>
  <si>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</si>
  <si>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</si>
  <si>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</si>
  <si>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</si>
  <si>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</si>
  <si>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</si>
  <si>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</si>
  <si>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</si>
  <si>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</si>
  <si>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</si>
  <si>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</si>
  <si>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</si>
  <si>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</si>
  <si>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</si>
  <si>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</si>
  <si>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</si>
  <si>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</si>
  <si>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</si>
  <si>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</si>
  <si>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</si>
  <si>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</si>
  <si>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</si>
  <si>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</si>
  <si>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</si>
  <si>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</si>
  <si>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</si>
  <si>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</si>
  <si>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</si>
  <si>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</si>
  <si>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</si>
  <si>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</si>
  <si>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</si>
  <si>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</si>
  <si>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</si>
  <si>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</si>
  <si>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</si>
  <si>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</si>
  <si>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</si>
  <si>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</si>
  <si>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</si>
  <si>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</si>
  <si>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</si>
  <si>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</si>
  <si>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</si>
  <si>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</si>
  <si>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</si>
  <si>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</si>
  <si>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</si>
  <si>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</si>
  <si>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</si>
  <si>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</si>
  <si>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</si>
  <si>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</si>
  <si>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</si>
  <si>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</si>
  <si>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</si>
  <si>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</si>
  <si>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</si>
  <si>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</si>
  <si>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</si>
  <si>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</si>
  <si>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</si>
  <si>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</si>
  <si>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</si>
  <si>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</si>
  <si>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</si>
  <si>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</si>
  <si>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</si>
  <si>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</si>
  <si>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</si>
  <si>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</si>
  <si>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</si>
  <si>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</si>
  <si>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</si>
  <si>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</si>
  <si>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</si>
  <si>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</si>
  <si>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</si>
  <si>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</si>
  <si>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</si>
  <si>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</si>
  <si>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</si>
  <si>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</si>
  <si>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</si>
  <si>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</si>
  <si>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</si>
  <si>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</si>
  <si>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</si>
  <si>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</si>
  <si>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</si>
  <si>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</si>
  <si>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</si>
  <si>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</si>
  <si>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</si>
  <si>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</si>
  <si>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</si>
  <si>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</si>
  <si>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</si>
  <si>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</si>
  <si>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</si>
  <si>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</si>
  <si>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</si>
  <si>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</si>
  <si>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</si>
  <si>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</si>
  <si>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</si>
  <si>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</si>
  <si>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</si>
  <si>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</si>
  <si>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</si>
  <si>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</si>
  <si>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</si>
  <si>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</si>
  <si>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</si>
  <si>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</si>
  <si>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</si>
  <si>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</si>
  <si>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</si>
  <si>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</si>
  <si>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</si>
  <si>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</si>
  <si>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</si>
  <si>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</si>
  <si>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</si>
  <si>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</si>
  <si>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</si>
  <si>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</si>
  <si>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</si>
  <si>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</si>
  <si>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</si>
  <si>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</si>
  <si>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</si>
  <si>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</si>
  <si>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</si>
  <si>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</si>
  <si>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</si>
  <si>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</si>
  <si>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</si>
  <si>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</si>
  <si>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</si>
  <si>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</si>
  <si>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</si>
  <si>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</si>
  <si>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</si>
  <si>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</si>
  <si>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</si>
  <si>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</si>
  <si>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</si>
  <si>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</si>
  <si>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</si>
  <si>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</si>
  <si>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</si>
  <si>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</si>
  <si>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</si>
  <si>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</si>
  <si>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</si>
  <si>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</si>
  <si>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</si>
  <si>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</si>
  <si>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</si>
  <si>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</si>
  <si>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</si>
  <si>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</si>
  <si>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</si>
  <si>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</si>
  <si>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</si>
  <si>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</si>
  <si>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</si>
  <si>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</si>
  <si>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</si>
  <si>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</si>
  <si>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</si>
  <si>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</si>
  <si>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</si>
  <si>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</si>
  <si>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</si>
  <si>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</si>
  <si>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</si>
  <si>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</si>
  <si>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</si>
  <si>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</si>
  <si>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</si>
  <si>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</si>
  <si>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</si>
  <si>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</si>
  <si>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</si>
  <si>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</si>
  <si>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</si>
  <si>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</si>
  <si>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</si>
  <si>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</si>
  <si>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</si>
  <si>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</si>
  <si>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</si>
  <si>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</si>
  <si>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</si>
  <si>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</si>
  <si>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</si>
  <si>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</si>
  <si>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</si>
  <si>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</si>
  <si>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</si>
  <si>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</si>
  <si>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</si>
  <si>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</si>
  <si>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</si>
  <si>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</si>
  <si>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</si>
  <si>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</si>
  <si>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</si>
  <si>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</si>
  <si>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</si>
  <si>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</si>
  <si>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</si>
  <si>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</si>
  <si>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</si>
  <si>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</si>
  <si>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</si>
  <si>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</si>
  <si>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</si>
  <si>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</si>
  <si>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</si>
  <si>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</si>
  <si>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</si>
  <si>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</si>
  <si>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</si>
  <si>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</si>
  <si>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</si>
  <si>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</si>
  <si>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</si>
  <si>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</si>
  <si>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</si>
  <si>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</si>
  <si>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</si>
  <si>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</si>
  <si>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</si>
  <si>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</si>
  <si>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</si>
  <si>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</si>
  <si>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</si>
  <si>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</si>
  <si>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</si>
  <si>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</si>
  <si>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</si>
  <si>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</si>
  <si>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</si>
  <si>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</si>
  <si>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</si>
  <si>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</si>
  <si>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</si>
  <si>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</si>
  <si>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</si>
  <si>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</si>
  <si>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</si>
  <si>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</si>
  <si>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</si>
  <si>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</si>
  <si>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</si>
  <si>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</si>
  <si>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</si>
  <si>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</si>
  <si>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</si>
  <si>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</si>
  <si>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</si>
  <si>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</si>
  <si>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</si>
  <si>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</si>
  <si>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</si>
  <si>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</si>
  <si>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</si>
  <si>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</si>
  <si>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</si>
  <si>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</si>
  <si>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</si>
  <si>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</si>
  <si>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</si>
  <si>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</si>
  <si>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</si>
  <si>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</si>
  <si>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</si>
  <si>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</si>
  <si>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</si>
  <si>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</si>
  <si>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</si>
  <si>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</si>
  <si>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</si>
  <si>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</si>
  <si>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</si>
  <si>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</si>
  <si>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</si>
  <si>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</si>
  <si>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</si>
  <si>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</si>
  <si>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</si>
  <si>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</si>
  <si>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</si>
  <si>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</si>
  <si>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</si>
  <si>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</si>
  <si>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</si>
  <si>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</si>
  <si>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</si>
  <si>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</si>
  <si>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</si>
  <si>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</si>
  <si>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</si>
  <si>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</si>
  <si>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</si>
  <si>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</si>
  <si>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</si>
  <si>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</si>
  <si>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</si>
  <si>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</si>
  <si>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</si>
  <si>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</si>
  <si>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</si>
  <si>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</si>
  <si>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</si>
  <si>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</si>
  <si>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</si>
  <si>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</si>
  <si>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</si>
  <si>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</si>
  <si>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</si>
  <si>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</si>
  <si>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</si>
  <si>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</si>
  <si>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</si>
  <si>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</si>
  <si>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</si>
  <si>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</si>
  <si>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</si>
  <si>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</si>
  <si>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</si>
  <si>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</si>
  <si>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</si>
  <si>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</si>
  <si>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</si>
  <si>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</si>
  <si>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</si>
  <si>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</si>
  <si>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</si>
  <si>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</si>
  <si>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</si>
  <si>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</si>
  <si>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</si>
  <si>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</si>
  <si>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</si>
  <si>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</si>
  <si>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</si>
  <si>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</si>
  <si>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</si>
  <si>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</si>
  <si>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</si>
  <si>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</si>
  <si>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</si>
  <si>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</si>
  <si>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</si>
  <si>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</si>
  <si>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</si>
  <si>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</si>
  <si>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</si>
  <si>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</si>
  <si>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</si>
  <si>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</si>
  <si>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</si>
  <si>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</si>
  <si>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</si>
  <si>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</si>
  <si>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</si>
  <si>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</si>
  <si>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</si>
  <si>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</si>
  <si>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</si>
  <si>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</si>
  <si>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</si>
  <si>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</si>
  <si>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</si>
  <si>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</si>
  <si>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</si>
  <si>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</si>
  <si>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</si>
  <si>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</si>
  <si>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</si>
  <si>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</si>
  <si>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</si>
  <si>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</si>
  <si>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</si>
  <si>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</si>
  <si>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</si>
  <si>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</si>
  <si>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</si>
  <si>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</si>
  <si>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</si>
  <si>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</si>
  <si>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</si>
  <si>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</si>
  <si>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</si>
  <si>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</si>
  <si>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</si>
  <si>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</si>
  <si>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</si>
  <si>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</si>
  <si>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</si>
  <si>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</si>
  <si>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</si>
  <si>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</si>
  <si>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</si>
  <si>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</si>
  <si>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</si>
  <si>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</si>
  <si>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</si>
  <si>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</si>
  <si>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</si>
  <si>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</si>
  <si>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</si>
  <si>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</si>
  <si>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</si>
  <si>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</si>
  <si>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</si>
  <si>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</si>
  <si>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</si>
  <si>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</si>
  <si>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</si>
  <si>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</si>
  <si>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</si>
  <si>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</si>
  <si>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</si>
  <si>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</si>
  <si>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</si>
  <si>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</si>
  <si>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</si>
  <si>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</si>
  <si>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</si>
  <si>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</si>
  <si>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</si>
  <si>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</si>
  <si>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</si>
  <si>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</si>
  <si>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</si>
  <si>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</si>
  <si>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</si>
  <si>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</si>
  <si>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</si>
  <si>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</si>
  <si>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</si>
  <si>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</si>
  <si>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</si>
  <si>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</si>
  <si>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</si>
  <si>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</si>
  <si>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</si>
  <si>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</si>
  <si>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</si>
  <si>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</si>
  <si>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</si>
  <si>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</si>
  <si>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</si>
  <si>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</si>
  <si>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</si>
  <si>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</si>
  <si>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</si>
  <si>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</si>
  <si>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</si>
  <si>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</si>
  <si>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</si>
  <si>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</si>
  <si>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</si>
  <si>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</si>
  <si>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</si>
  <si>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</si>
  <si>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</si>
  <si>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</si>
  <si>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</si>
  <si>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</si>
  <si>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</si>
  <si>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</si>
  <si>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</si>
  <si>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</si>
  <si>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</si>
  <si>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</si>
  <si>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</si>
  <si>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</si>
  <si>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</si>
  <si>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</si>
  <si>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</si>
  <si>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</si>
  <si>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</si>
  <si>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</si>
  <si>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</si>
  <si>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</si>
  <si>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</si>
  <si>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</si>
  <si>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</si>
  <si>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</si>
  <si>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</si>
  <si>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</si>
  <si>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</si>
  <si>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</si>
  <si>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</si>
  <si>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</si>
  <si>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</si>
  <si>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</si>
  <si>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</si>
  <si>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</si>
  <si>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</si>
  <si>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</si>
  <si>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</si>
  <si>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</si>
  <si>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</si>
  <si>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</si>
  <si>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</si>
  <si>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</si>
  <si>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</si>
  <si>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</si>
  <si>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</si>
  <si>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</si>
  <si>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</si>
  <si>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</si>
  <si>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</si>
  <si>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</si>
  <si>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</si>
  <si>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</si>
  <si>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</si>
  <si>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</si>
  <si>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</si>
  <si>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</si>
  <si>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</si>
  <si>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</si>
  <si>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</si>
  <si>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</si>
  <si>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</si>
  <si>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</si>
  <si>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</si>
  <si>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</si>
  <si>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</si>
  <si>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</si>
  <si>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</si>
  <si>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</si>
  <si>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</si>
  <si>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</si>
  <si>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</si>
  <si>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</si>
  <si>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</si>
  <si>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</si>
  <si>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</si>
  <si>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</si>
  <si>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</si>
  <si>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</si>
  <si>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</si>
  <si>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</si>
  <si>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</si>
  <si>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</si>
  <si>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</si>
  <si>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</si>
  <si>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</si>
  <si>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</si>
  <si>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</si>
  <si>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</si>
  <si>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</si>
  <si>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</si>
  <si>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</si>
  <si>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</si>
  <si>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</si>
  <si>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</si>
  <si>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</si>
  <si>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</si>
  <si>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</si>
  <si>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</si>
  <si>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</si>
  <si>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</si>
  <si>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</si>
  <si>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</si>
  <si>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</si>
  <si>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</si>
  <si>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</si>
  <si>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</si>
  <si>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</si>
  <si>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</si>
  <si>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</si>
  <si>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</si>
  <si>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</si>
  <si>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</si>
  <si>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</si>
  <si>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</si>
  <si>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</si>
  <si>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</si>
  <si>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</si>
  <si>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</si>
  <si>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</si>
  <si>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</si>
  <si>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</si>
  <si>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</si>
  <si>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</si>
  <si>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</si>
  <si>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</si>
  <si>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</si>
  <si>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</si>
  <si>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</si>
  <si>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</si>
  <si>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</si>
  <si>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</si>
  <si>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</si>
  <si>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</si>
  <si>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</si>
  <si>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</si>
  <si>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</si>
  <si>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</si>
  <si>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</si>
  <si>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</si>
  <si>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</si>
  <si>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</si>
  <si>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</si>
  <si>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</si>
  <si>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</si>
  <si>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</si>
  <si>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</si>
  <si>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</si>
  <si>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</si>
  <si>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</si>
  <si>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</si>
  <si>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</si>
  <si>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</si>
  <si>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</si>
  <si>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</si>
  <si>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</si>
  <si>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</si>
  <si>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</si>
  <si>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</si>
  <si>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</si>
  <si>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</si>
  <si>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</si>
  <si>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</si>
  <si>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</si>
  <si>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</si>
  <si>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</si>
  <si>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</si>
  <si>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</si>
  <si>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</si>
  <si>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</si>
  <si>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</si>
  <si>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</si>
  <si>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</si>
  <si>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</si>
  <si>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</si>
  <si>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</si>
  <si>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</si>
  <si>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</si>
  <si>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</si>
  <si>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</si>
  <si>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</si>
  <si>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</si>
  <si>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</si>
  <si>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</si>
  <si>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</si>
  <si>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</si>
  <si>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</si>
  <si>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</si>
  <si>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</si>
  <si>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</si>
  <si>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</si>
  <si>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</si>
  <si>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</si>
  <si>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</si>
  <si>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</si>
  <si>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</si>
  <si>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</si>
  <si>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</si>
  <si>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</si>
  <si>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</si>
  <si>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</si>
  <si>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</si>
  <si>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</si>
  <si>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</si>
  <si>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</si>
  <si>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</si>
  <si>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</si>
  <si>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</si>
  <si>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</si>
  <si>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</si>
  <si>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</si>
  <si>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</si>
  <si>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</si>
  <si>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</si>
  <si>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</si>
  <si>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</si>
  <si>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</si>
  <si>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</si>
  <si>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</si>
  <si>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</si>
  <si>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</si>
  <si>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</si>
  <si>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</si>
  <si>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</si>
  <si>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</si>
  <si>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</si>
  <si>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</si>
  <si>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</si>
  <si>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</si>
  <si>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</si>
  <si>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</si>
  <si>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</si>
  <si>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</si>
  <si>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</si>
  <si>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</si>
  <si>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</si>
  <si>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</si>
  <si>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</si>
  <si>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</si>
  <si>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</si>
  <si>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</si>
  <si>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</si>
  <si>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</si>
  <si>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</si>
  <si>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</si>
  <si>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</si>
  <si>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</si>
  <si>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</si>
  <si>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</si>
  <si>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</si>
  <si>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</si>
  <si>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</si>
  <si>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</si>
  <si>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</si>
  <si>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</si>
  <si>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</si>
  <si>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</si>
  <si>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</si>
  <si>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</si>
  <si>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</si>
  <si>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</si>
  <si>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</si>
  <si>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</si>
  <si>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</si>
  <si>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</si>
  <si>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</si>
  <si>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</si>
  <si>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</si>
  <si>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</si>
  <si>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</si>
  <si>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</si>
  <si>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</si>
  <si>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</si>
  <si>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</si>
  <si>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</si>
  <si>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</si>
  <si>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</si>
  <si>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</si>
  <si>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</si>
  <si>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</si>
  <si>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</si>
  <si>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</si>
  <si>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</si>
  <si>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</si>
  <si>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</si>
  <si>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</si>
  <si>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</si>
  <si>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</si>
  <si>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</si>
  <si>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</si>
  <si>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</si>
  <si>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</si>
  <si>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</si>
  <si>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</si>
  <si>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</si>
  <si>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</si>
  <si>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</si>
  <si>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</si>
  <si>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</si>
  <si>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</si>
  <si>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</si>
  <si>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</si>
  <si>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</si>
  <si>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</si>
  <si>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</si>
  <si>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</si>
  <si>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</si>
  <si>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</si>
  <si>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</si>
  <si>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</si>
  <si>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</si>
  <si>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</si>
  <si>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</si>
  <si>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</si>
  <si>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</si>
  <si>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</si>
  <si>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</si>
  <si>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</si>
  <si>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</si>
  <si>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</si>
  <si>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</si>
  <si>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</si>
  <si>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</si>
  <si>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</si>
  <si>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</si>
  <si>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</si>
  <si>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</si>
  <si>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</si>
  <si>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</si>
  <si>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</si>
  <si>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</si>
  <si>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</si>
  <si>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</si>
  <si>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</si>
  <si>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</si>
  <si>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</si>
  <si>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</si>
  <si>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</si>
  <si>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</si>
  <si>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</si>
  <si>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</si>
  <si>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</si>
  <si>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</si>
  <si>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</si>
  <si>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</si>
  <si>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</si>
  <si>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</si>
  <si>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</si>
  <si>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</si>
  <si>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</si>
  <si>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</si>
  <si>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</si>
  <si>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</si>
  <si>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</si>
  <si>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</si>
  <si>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</si>
  <si>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</si>
  <si>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</si>
  <si>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</si>
  <si>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</si>
  <si>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</si>
  <si>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</si>
  <si>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</si>
  <si>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</si>
  <si>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</si>
  <si>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</si>
  <si>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</si>
  <si>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</si>
  <si>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</si>
  <si>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</si>
  <si>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</si>
  <si>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</si>
  <si>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</si>
  <si>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</si>
  <si>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</si>
  <si>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</si>
  <si>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</si>
  <si>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</si>
  <si>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</si>
  <si>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</si>
  <si>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</si>
  <si>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</si>
  <si>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</si>
  <si>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</si>
  <si>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</si>
  <si>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</si>
  <si>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</si>
  <si>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</si>
  <si>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</si>
  <si>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</si>
  <si>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</si>
  <si>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</si>
  <si>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</si>
  <si>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</si>
  <si>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</si>
  <si>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</si>
  <si>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</si>
  <si>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</si>
  <si>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</si>
  <si>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</si>
  <si>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</si>
  <si>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</si>
  <si>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</si>
  <si>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</si>
  <si>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</si>
  <si>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</si>
  <si>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</si>
  <si>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</si>
  <si>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</si>
  <si>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</si>
  <si>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</si>
  <si>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</si>
  <si>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</si>
  <si>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</si>
  <si>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</si>
  <si>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</si>
  <si>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</si>
  <si>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</si>
  <si>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</si>
  <si>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</si>
  <si>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</si>
  <si>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</si>
  <si>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</si>
  <si>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</si>
  <si>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</si>
  <si>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</si>
  <si>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</si>
  <si>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</si>
  <si>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</si>
  <si>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</si>
  <si>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</si>
  <si>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</si>
  <si>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</si>
  <si>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</si>
  <si>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</si>
  <si>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</si>
  <si>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</si>
  <si>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</si>
  <si>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</si>
  <si>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</si>
  <si>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</si>
  <si>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</si>
  <si>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</si>
  <si>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</si>
  <si>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</si>
  <si>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</si>
  <si>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</si>
  <si>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</si>
  <si>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</si>
  <si>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</si>
  <si>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</si>
  <si>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</si>
  <si>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</si>
  <si>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</si>
  <si>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</si>
  <si>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</si>
  <si>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</si>
  <si>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</si>
  <si>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</si>
  <si>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</si>
  <si>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</si>
  <si>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</si>
  <si>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</si>
  <si>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</si>
  <si>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</si>
  <si>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</si>
  <si>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</si>
  <si>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</si>
  <si>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</si>
  <si>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</si>
  <si>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</si>
  <si>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</si>
  <si>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</si>
  <si>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</si>
  <si>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</si>
  <si>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</si>
  <si>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</si>
  <si>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</si>
  <si>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</si>
  <si>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</si>
  <si>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</si>
  <si>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</si>
  <si>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</si>
  <si>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</si>
  <si>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</si>
  <si>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</si>
  <si>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</si>
  <si>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</si>
  <si>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</si>
  <si>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</si>
  <si>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</si>
  <si>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</si>
  <si>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</si>
  <si>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</si>
  <si>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</si>
  <si>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</si>
  <si>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</si>
  <si>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</si>
  <si>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</si>
  <si>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</si>
  <si>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</si>
  <si>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</si>
  <si>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</si>
  <si>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</si>
  <si>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</si>
  <si>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</si>
  <si>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</si>
  <si>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</si>
  <si>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</si>
  <si>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</si>
  <si>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</si>
  <si>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</si>
  <si>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</si>
  <si>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</si>
  <si>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</si>
  <si>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</si>
  <si>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</si>
  <si>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</si>
  <si>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</si>
  <si>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</si>
  <si>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</si>
  <si>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</si>
  <si>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</si>
  <si>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</si>
  <si>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</si>
  <si>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</si>
  <si>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</si>
  <si>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</si>
  <si>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</si>
  <si>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</si>
  <si>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</si>
  <si>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</si>
  <si>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</si>
  <si>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</si>
  <si>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</si>
  <si>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</si>
  <si>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</si>
  <si>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</si>
  <si>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</si>
  <si>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</si>
  <si>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</si>
  <si>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</si>
  <si>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</si>
  <si>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</si>
  <si>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</si>
  <si>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</si>
  <si>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</si>
  <si>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</si>
  <si>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</si>
  <si>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</si>
  <si>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</si>
  <si>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</si>
  <si>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</si>
  <si>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</si>
  <si>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</si>
  <si>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</si>
  <si>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</si>
  <si>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</si>
  <si>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</si>
  <si>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</si>
  <si>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</si>
  <si>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</si>
  <si>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</si>
  <si>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</si>
  <si>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</si>
  <si>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</si>
  <si>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</si>
  <si>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</si>
  <si>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</si>
  <si>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</si>
  <si>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</si>
  <si>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</si>
  <si>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</si>
  <si>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</si>
  <si>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</si>
  <si>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</si>
  <si>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</si>
  <si>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</si>
  <si>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</si>
  <si>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</si>
  <si>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</si>
  <si>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</si>
  <si>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</si>
  <si>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</si>
  <si>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</si>
  <si>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</si>
  <si>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</si>
  <si>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</si>
  <si>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</si>
  <si>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</si>
  <si>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</si>
  <si>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</si>
  <si>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</si>
  <si>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</si>
  <si>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</si>
  <si>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</si>
  <si>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</si>
  <si>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</si>
  <si>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</si>
  <si>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</si>
  <si>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</si>
  <si>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</si>
  <si>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</si>
  <si>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</si>
  <si>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</si>
  <si>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</si>
  <si>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</si>
  <si>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</si>
  <si>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</si>
  <si>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</si>
  <si>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</si>
  <si>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</si>
  <si>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</si>
  <si>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</si>
  <si>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</si>
  <si>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</si>
  <si>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</si>
  <si>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</si>
  <si>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</si>
  <si>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</si>
  <si>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</si>
  <si>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</si>
  <si>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</si>
  <si>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</si>
  <si>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</si>
  <si>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</si>
  <si>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</si>
  <si>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</si>
  <si>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</si>
  <si>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</si>
  <si>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</si>
  <si>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</si>
  <si>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</si>
  <si>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</si>
  <si>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</si>
  <si>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</si>
  <si>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</si>
  <si>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</si>
  <si>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</si>
  <si>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</si>
  <si>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</si>
  <si>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</si>
  <si>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</si>
  <si>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</si>
  <si>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</si>
  <si>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</si>
  <si>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</si>
  <si>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</si>
  <si>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</si>
  <si>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</si>
  <si>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</si>
  <si>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</si>
  <si>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</si>
  <si>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</si>
  <si>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</si>
  <si>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</si>
  <si>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</si>
  <si>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</si>
  <si>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</si>
  <si>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</si>
  <si>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</si>
  <si>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</si>
  <si>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</si>
  <si>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</si>
  <si>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</si>
  <si>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</si>
  <si>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</si>
  <si>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</si>
  <si>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</si>
  <si>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</si>
  <si>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</si>
  <si>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</si>
  <si>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</si>
  <si>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</si>
  <si>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</si>
  <si>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</si>
  <si>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</si>
  <si>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</si>
  <si>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</si>
  <si>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</si>
  <si>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</si>
  <si>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</si>
  <si>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</si>
  <si>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</si>
  <si>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</si>
  <si>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</si>
  <si>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</si>
  <si>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</si>
  <si>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</si>
  <si>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</si>
  <si>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</si>
  <si>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</si>
  <si>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</si>
  <si>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</si>
  <si>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</si>
  <si>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</si>
  <si>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</si>
  <si>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</si>
  <si>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</si>
  <si>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</si>
  <si>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</si>
  <si>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</si>
  <si>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</si>
  <si>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</si>
  <si>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</si>
  <si>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</si>
  <si>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</si>
  <si>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</si>
  <si>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</si>
  <si>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</si>
  <si>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</si>
  <si>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</si>
  <si>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</si>
  <si>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</si>
  <si>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</si>
  <si>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</si>
  <si>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</si>
  <si>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</si>
  <si>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</si>
  <si>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</si>
  <si>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</si>
  <si>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</si>
  <si>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</si>
  <si>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</si>
  <si>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</si>
  <si>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</si>
  <si>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</si>
  <si>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</si>
  <si>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</si>
  <si>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</si>
  <si>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</si>
  <si>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</si>
  <si>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</si>
  <si>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</si>
  <si>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</si>
  <si>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</si>
  <si>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</si>
  <si>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</si>
  <si>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</si>
  <si>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</si>
  <si>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</si>
  <si>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</si>
  <si>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</si>
  <si>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</si>
  <si>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</si>
  <si>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</si>
  <si>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</si>
  <si>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</si>
  <si>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</si>
  <si>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</si>
  <si>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</si>
  <si>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</si>
  <si>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</si>
  <si>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</si>
  <si>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</si>
  <si>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</si>
  <si>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</si>
  <si>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</si>
  <si>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</si>
  <si>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</si>
  <si>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</si>
  <si>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</si>
  <si>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</si>
  <si>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</si>
  <si>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</si>
  <si>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</si>
  <si>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</si>
  <si>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</si>
  <si>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</si>
  <si>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</si>
  <si>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</si>
  <si>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</si>
  <si>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</si>
  <si>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</si>
  <si>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</si>
  <si>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</si>
  <si>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</si>
  <si>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</si>
  <si>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</si>
  <si>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</si>
  <si>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</si>
  <si>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</si>
  <si>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</si>
  <si>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</si>
  <si>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</si>
  <si>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</si>
  <si>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</si>
  <si>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</si>
  <si>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</si>
  <si>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</si>
  <si>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</si>
  <si>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</si>
  <si>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</si>
  <si>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</si>
  <si>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</si>
  <si>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</si>
  <si>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</si>
  <si>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</si>
  <si>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</si>
  <si>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</si>
  <si>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</si>
  <si>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</si>
  <si>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</si>
  <si>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</si>
  <si>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</si>
  <si>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</si>
  <si>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</si>
  <si>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</si>
  <si>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</si>
  <si>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</si>
  <si>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</si>
  <si>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</si>
  <si>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</si>
  <si>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</si>
  <si>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</si>
  <si>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</si>
  <si>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</si>
  <si>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</si>
  <si>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</si>
  <si>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</si>
  <si>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</si>
  <si>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</si>
  <si>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</si>
  <si>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</si>
  <si>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</si>
  <si>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</si>
  <si>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</si>
  <si>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</si>
  <si>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</si>
  <si>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</si>
  <si>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</si>
  <si>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</si>
  <si>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</si>
  <si>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</si>
  <si>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</si>
  <si>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</si>
  <si>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</si>
  <si>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</si>
  <si>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</si>
  <si>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</si>
  <si>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</si>
  <si>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</si>
  <si>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</si>
  <si>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</si>
  <si>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</si>
  <si>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</si>
  <si>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</si>
  <si>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</si>
  <si>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</si>
  <si>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</si>
  <si>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</si>
  <si>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</si>
  <si>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</si>
  <si>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</si>
  <si>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</si>
  <si>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</si>
  <si>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</si>
  <si>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</si>
  <si>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</si>
  <si>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</si>
  <si>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</si>
  <si>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</si>
  <si>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</si>
  <si>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</si>
  <si>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</si>
  <si>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</si>
  <si>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</si>
  <si>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</si>
  <si>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</si>
  <si>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</si>
  <si>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</si>
  <si>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</si>
  <si>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</si>
  <si>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</si>
  <si>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</si>
  <si>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</si>
  <si>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</si>
  <si>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</si>
  <si>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</si>
  <si>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</si>
  <si>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</si>
  <si>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</si>
  <si>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</si>
  <si>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</si>
  <si>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</si>
  <si>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</si>
  <si>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</si>
  <si>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</si>
  <si>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</si>
  <si>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</si>
  <si>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</si>
  <si>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</si>
  <si>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</si>
  <si>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</si>
  <si>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</si>
  <si>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</si>
  <si>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</si>
  <si>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</si>
  <si>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</si>
  <si>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</si>
  <si>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</si>
  <si>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</si>
  <si>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</si>
  <si>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</si>
  <si>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</si>
  <si>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</si>
  <si>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</si>
  <si>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</si>
  <si>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</si>
  <si>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</si>
  <si>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</si>
  <si>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</si>
  <si>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</si>
  <si>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</si>
  <si>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</si>
  <si>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</si>
  <si>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</si>
  <si>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</si>
  <si>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</si>
  <si>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</si>
  <si>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</si>
  <si>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</si>
  <si>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</si>
  <si>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</si>
  <si>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</si>
  <si>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</si>
  <si>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</si>
  <si>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</si>
  <si>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</si>
  <si>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</si>
  <si>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</si>
  <si>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</si>
  <si>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</si>
  <si>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</si>
  <si>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</si>
  <si>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</si>
  <si>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</si>
  <si>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</si>
  <si>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</si>
  <si>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</si>
  <si>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</si>
  <si>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</si>
  <si>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</si>
  <si>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</si>
  <si>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</si>
  <si>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</si>
  <si>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</si>
  <si>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</si>
  <si>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</si>
  <si>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</si>
  <si>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</si>
  <si>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</si>
  <si>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</si>
  <si>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</si>
  <si>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</si>
  <si>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</si>
  <si>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</si>
  <si>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</si>
  <si>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</si>
  <si>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</si>
  <si>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</si>
  <si>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</si>
  <si>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</si>
  <si>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</si>
  <si>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</si>
  <si>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</si>
  <si>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</si>
  <si>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</si>
  <si>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</si>
  <si>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</si>
  <si>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</si>
  <si>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</si>
  <si>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</si>
  <si>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</si>
  <si>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</si>
  <si>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</si>
  <si>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</si>
  <si>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</si>
  <si>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</si>
  <si>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</si>
  <si>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</si>
  <si>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</si>
  <si>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</si>
  <si>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</si>
  <si>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</si>
  <si>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</si>
  <si>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</si>
  <si>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</si>
  <si>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</si>
  <si>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</si>
  <si>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</si>
  <si>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</si>
  <si>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</si>
  <si>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</si>
  <si>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</si>
  <si>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</si>
  <si>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</si>
  <si>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</si>
  <si>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</si>
  <si>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</si>
  <si>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</si>
  <si>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</si>
  <si>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</si>
  <si>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</si>
  <si>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</si>
  <si>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</si>
  <si>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</si>
  <si>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</si>
  <si>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</si>
  <si>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</si>
  <si>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</si>
  <si>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</si>
  <si>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</si>
  <si>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</si>
  <si>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</si>
  <si>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</si>
  <si>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</si>
  <si>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</si>
  <si>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</si>
  <si>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</si>
  <si>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</si>
  <si>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</si>
  <si>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</si>
  <si>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</si>
  <si>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</si>
  <si>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</si>
  <si>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</si>
  <si>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</si>
  <si>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</si>
  <si>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</si>
  <si>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</si>
  <si>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</si>
  <si>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</si>
  <si>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</si>
  <si>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</si>
  <si>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</si>
  <si>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</si>
  <si>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</si>
  <si>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</si>
  <si>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</si>
  <si>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</si>
  <si>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</si>
  <si>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</si>
  <si>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</si>
  <si>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</si>
  <si>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</si>
  <si>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</si>
  <si>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</si>
  <si>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</si>
  <si>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</si>
  <si>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</si>
  <si>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</si>
  <si>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</si>
  <si>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</si>
  <si>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</si>
  <si>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</si>
  <si>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</si>
  <si>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</si>
  <si>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</si>
  <si>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</si>
  <si>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</si>
  <si>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</si>
  <si>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</si>
  <si>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</si>
  <si>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</si>
  <si>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</si>
  <si>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</si>
  <si>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</si>
  <si>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</si>
  <si>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</si>
  <si>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</si>
  <si>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</si>
  <si>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</si>
  <si>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</si>
  <si>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</si>
  <si>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</si>
  <si>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</si>
  <si>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</si>
  <si>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</si>
  <si>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</si>
  <si>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</si>
  <si>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</si>
  <si>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</si>
  <si>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</si>
  <si>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</si>
  <si>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</si>
  <si>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</si>
  <si>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</si>
  <si>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</si>
  <si>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</si>
  <si>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</si>
  <si>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</si>
  <si>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</si>
  <si>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</si>
  <si>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</si>
  <si>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</si>
  <si>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</si>
  <si>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</si>
  <si>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</si>
  <si>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</si>
  <si>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</si>
  <si>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</si>
  <si>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</si>
  <si>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</si>
  <si>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</si>
  <si>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</si>
  <si>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</si>
  <si>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</si>
  <si>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</si>
  <si>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</si>
  <si>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</si>
  <si>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</si>
  <si>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</si>
  <si>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</si>
  <si>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</si>
  <si>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</si>
  <si>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</si>
  <si>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</si>
  <si>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</si>
  <si>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</si>
  <si>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</si>
  <si>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</si>
  <si>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</si>
  <si>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</si>
  <si>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</si>
  <si>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</si>
  <si>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</si>
  <si>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</si>
  <si>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</si>
  <si>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</si>
  <si>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</si>
  <si>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</si>
  <si>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</si>
  <si>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</si>
  <si>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</si>
  <si>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</si>
  <si>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</si>
  <si>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</si>
  <si>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</si>
  <si>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</si>
  <si>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</si>
  <si>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</si>
  <si>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</si>
  <si>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</si>
  <si>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</si>
  <si>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</si>
  <si>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</si>
  <si>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</si>
  <si>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</si>
  <si>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</si>
  <si>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</si>
  <si>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</si>
  <si>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</si>
  <si>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</si>
  <si>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</si>
  <si>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</si>
  <si>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</si>
  <si>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</si>
  <si>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</si>
  <si>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</si>
  <si>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</si>
  <si>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</si>
  <si>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</si>
  <si>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</si>
  <si>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</si>
  <si>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</si>
  <si>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</si>
  <si>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</si>
  <si>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</si>
  <si>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</si>
  <si>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</si>
  <si>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</si>
  <si>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</si>
  <si>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</si>
  <si>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</si>
  <si>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</si>
  <si>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</si>
  <si>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</si>
  <si>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</si>
  <si>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</si>
  <si>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</si>
  <si>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</si>
  <si>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</si>
  <si>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</si>
  <si>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</si>
  <si>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</si>
  <si>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</si>
  <si>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</si>
  <si>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</si>
  <si>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</si>
  <si>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</si>
  <si>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</si>
  <si>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</si>
  <si>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</si>
  <si>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</si>
  <si>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</si>
  <si>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</si>
  <si>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</si>
  <si>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</si>
  <si>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</si>
  <si>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</si>
  <si>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</si>
  <si>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</si>
  <si>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</si>
  <si>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</si>
  <si>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</si>
  <si>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</si>
  <si>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</si>
  <si>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</si>
  <si>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</si>
  <si>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</si>
  <si>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</si>
  <si>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</si>
  <si>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</si>
  <si>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</si>
  <si>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</si>
  <si>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</si>
  <si>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</si>
  <si>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</si>
  <si>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</si>
  <si>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</si>
  <si>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</si>
  <si>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</si>
  <si>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</si>
  <si>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</si>
  <si>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</si>
  <si>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</si>
  <si>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</si>
  <si>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</si>
  <si>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</si>
  <si>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</si>
  <si>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</si>
  <si>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</si>
  <si>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</si>
  <si>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</si>
  <si>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</si>
  <si>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</si>
  <si>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</si>
  <si>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</si>
  <si>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</si>
  <si>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</si>
  <si>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</si>
  <si>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</si>
  <si>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</si>
  <si>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</si>
  <si>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</si>
  <si>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</si>
  <si>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</si>
  <si>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</si>
  <si>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</si>
  <si>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</si>
  <si>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</si>
  <si>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</si>
  <si>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</si>
  <si>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</si>
  <si>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</si>
  <si>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</si>
  <si>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</si>
  <si>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</si>
  <si>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</si>
  <si>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</si>
  <si>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</si>
  <si>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</si>
  <si>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</si>
  <si>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</si>
  <si>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</si>
  <si>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</si>
  <si>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</si>
  <si>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</si>
  <si>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</si>
  <si>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</si>
  <si>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</si>
  <si>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</si>
  <si>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</si>
  <si>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</si>
  <si>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</si>
  <si>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</si>
  <si>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</si>
  <si>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</si>
  <si>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</si>
  <si>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</si>
  <si>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</si>
  <si>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</si>
  <si>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</si>
  <si>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</si>
  <si>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</si>
  <si>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</si>
  <si>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</si>
  <si>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</si>
  <si>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</si>
  <si>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</si>
  <si>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</si>
  <si>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</si>
  <si>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</si>
  <si>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</si>
  <si>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</si>
  <si>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</si>
  <si>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</si>
  <si>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</si>
  <si>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</si>
  <si>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</si>
  <si>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</si>
  <si>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</si>
  <si>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</si>
  <si>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</si>
  <si>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</si>
  <si>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</si>
  <si>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</si>
  <si>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</si>
  <si>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</si>
  <si>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</si>
  <si>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</si>
  <si>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</si>
  <si>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</si>
  <si>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</si>
  <si>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</si>
  <si>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</si>
  <si>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</si>
  <si>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</si>
  <si>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</si>
  <si>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</si>
  <si>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</si>
  <si>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</si>
  <si>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</si>
  <si>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</si>
  <si>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</si>
  <si>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</si>
  <si>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</si>
  <si>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</si>
  <si>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</si>
  <si>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</si>
  <si>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</si>
  <si>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</si>
  <si>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</si>
  <si>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</si>
  <si>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</si>
  <si>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</si>
  <si>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</si>
  <si>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</si>
  <si>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</si>
  <si>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</si>
  <si>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</si>
  <si>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</si>
  <si>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</si>
  <si>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</si>
  <si>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</si>
  <si>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</si>
  <si>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</si>
  <si>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</si>
  <si>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</si>
  <si>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</si>
  <si>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</si>
  <si>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</si>
  <si>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</si>
  <si>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</si>
  <si>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</si>
  <si>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</si>
  <si>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</si>
  <si>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</si>
  <si>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</si>
  <si>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</si>
  <si>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</si>
  <si>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</si>
  <si>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</si>
  <si>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</si>
  <si>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</si>
  <si>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</si>
  <si>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</si>
  <si>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</si>
  <si>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</si>
  <si>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</si>
  <si>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</si>
  <si>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</si>
  <si>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</si>
  <si>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</si>
  <si>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</si>
  <si>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</si>
  <si>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</si>
  <si>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</si>
  <si>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</si>
  <si>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</si>
  <si>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</si>
  <si>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</si>
  <si>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</si>
  <si>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</si>
  <si>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</si>
  <si>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</si>
  <si>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</si>
  <si>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</si>
  <si>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</si>
  <si>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</si>
  <si>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</si>
  <si>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</si>
  <si>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</si>
  <si>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</si>
  <si>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</si>
  <si>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</si>
  <si>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</si>
  <si>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</si>
  <si>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</si>
  <si>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</si>
  <si>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</si>
  <si>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</si>
  <si>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</si>
  <si>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</si>
  <si>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</si>
  <si>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</si>
  <si>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</si>
  <si>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</si>
  <si>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</si>
  <si>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</si>
  <si>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</si>
  <si>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</si>
  <si>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</si>
  <si>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</si>
  <si>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</si>
  <si>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</si>
  <si>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</si>
  <si>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</si>
  <si>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</si>
  <si>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</si>
  <si>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</si>
  <si>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</si>
  <si>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</si>
  <si>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</si>
  <si>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</si>
  <si>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</si>
  <si>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</si>
  <si>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</si>
  <si>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</si>
  <si>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</si>
  <si>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</si>
  <si>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</si>
  <si>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</si>
  <si>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</si>
  <si>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</si>
  <si>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</si>
  <si>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</si>
  <si>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</si>
  <si>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</si>
  <si>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</si>
  <si>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</si>
  <si>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</si>
  <si>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</si>
  <si>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</si>
  <si>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</si>
  <si>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</si>
  <si>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</si>
  <si>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</si>
  <si>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</si>
  <si>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</si>
  <si>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</si>
  <si>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</si>
  <si>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</si>
  <si>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</si>
  <si>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</si>
  <si>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</si>
  <si>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</si>
  <si>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</si>
  <si>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</si>
  <si>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</si>
  <si>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</si>
  <si>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</si>
  <si>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</si>
  <si>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</si>
  <si>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</si>
  <si>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</si>
  <si>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</si>
  <si>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</si>
  <si>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</si>
  <si>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</si>
  <si>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</si>
  <si>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</si>
  <si>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</si>
  <si>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</si>
  <si>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</si>
  <si>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</si>
  <si>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</si>
  <si>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</si>
  <si>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</si>
  <si>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</si>
  <si>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</si>
  <si>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</si>
  <si>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</si>
  <si>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</si>
  <si>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</si>
  <si>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</si>
  <si>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</si>
  <si>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</si>
  <si>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</si>
  <si>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</si>
  <si>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</si>
  <si>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</si>
  <si>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</si>
  <si>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</si>
  <si>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</si>
  <si>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</si>
  <si>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</si>
  <si>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</si>
  <si>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</si>
  <si>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</si>
  <si>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</si>
  <si>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</si>
  <si>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</si>
  <si>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</si>
  <si>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</si>
  <si>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</si>
  <si>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</si>
  <si>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</si>
  <si>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</si>
  <si>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</si>
  <si>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</si>
  <si>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</si>
  <si>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</si>
  <si>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</si>
  <si>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</si>
  <si>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</si>
  <si>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</si>
  <si>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</si>
  <si>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</si>
  <si>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</si>
  <si>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</si>
  <si>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</si>
  <si>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</si>
  <si>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</si>
  <si>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</si>
  <si>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</si>
  <si>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</si>
  <si>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</si>
  <si>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</si>
  <si>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</si>
  <si>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</si>
  <si>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</si>
  <si>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</si>
  <si>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</si>
  <si>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</si>
  <si>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</si>
  <si>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</si>
  <si>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</si>
  <si>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</si>
  <si>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</si>
  <si>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</si>
  <si>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</si>
  <si>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</si>
  <si>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</si>
  <si>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</si>
  <si>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</si>
  <si>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</si>
  <si>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</si>
  <si>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</si>
  <si>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</si>
  <si>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</si>
  <si>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</si>
  <si>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</si>
  <si>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</si>
  <si>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</si>
  <si>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</si>
  <si>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</si>
  <si>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</si>
  <si>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</si>
  <si>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</si>
  <si>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</si>
  <si>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</si>
  <si>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</si>
  <si>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</si>
  <si>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</si>
  <si>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</si>
  <si>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</si>
  <si>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</si>
  <si>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</si>
  <si>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</si>
  <si>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</si>
  <si>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</si>
  <si>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</si>
  <si>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</si>
  <si>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</si>
  <si>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</si>
  <si>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</si>
  <si>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</si>
  <si>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</si>
  <si>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</si>
  <si>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</si>
  <si>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</si>
  <si>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</si>
  <si>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</si>
  <si>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</si>
  <si>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</si>
  <si>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</si>
  <si>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</si>
  <si>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</si>
  <si>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</si>
  <si>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</si>
  <si>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</si>
  <si>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</si>
  <si>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</si>
  <si>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</si>
  <si>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</si>
  <si>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</si>
  <si>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</si>
  <si>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</si>
  <si>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</si>
  <si>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</si>
  <si>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</si>
  <si>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</si>
  <si>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</si>
  <si>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</si>
  <si>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</si>
  <si>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</si>
  <si>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</si>
  <si>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</si>
  <si>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</si>
  <si>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</si>
  <si>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</si>
  <si>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</si>
  <si>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</si>
  <si>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</si>
  <si>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</si>
  <si>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</si>
  <si>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</si>
  <si>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</si>
  <si>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</si>
  <si>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</si>
  <si>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</si>
  <si>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</si>
  <si>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</si>
  <si>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</si>
  <si>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</si>
  <si>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</si>
  <si>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</si>
  <si>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</si>
  <si>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</si>
  <si>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</si>
  <si>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</si>
  <si>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</si>
  <si>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</si>
  <si>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</si>
  <si>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</si>
  <si>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</si>
  <si>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</si>
  <si>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</si>
  <si>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</si>
  <si>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</si>
  <si>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</si>
  <si>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</si>
  <si>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</si>
  <si>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</si>
  <si>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</si>
  <si>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</si>
  <si>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</si>
  <si>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</si>
  <si>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</si>
  <si>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</si>
  <si>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</si>
  <si>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</si>
  <si>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</si>
  <si>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</si>
  <si>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</si>
  <si>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</si>
  <si>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</si>
  <si>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</si>
  <si>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</si>
  <si>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</si>
  <si>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</si>
  <si>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</si>
  <si>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</si>
  <si>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</si>
  <si>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</si>
  <si>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</si>
  <si>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</si>
  <si>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</si>
  <si>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</si>
  <si>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</si>
  <si>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</si>
  <si>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</si>
  <si>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</si>
  <si>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</si>
  <si>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</si>
  <si>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</si>
  <si>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</si>
  <si>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</si>
  <si>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</si>
  <si>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</si>
  <si>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</si>
  <si>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</si>
  <si>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</si>
  <si>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</si>
  <si>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</si>
  <si>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</si>
  <si>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</si>
  <si>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</si>
  <si>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</si>
  <si>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</si>
  <si>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</si>
  <si>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</si>
  <si>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</si>
  <si>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</si>
  <si>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</si>
  <si>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</si>
  <si>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</si>
  <si>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</si>
  <si>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</si>
  <si>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</si>
  <si>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</si>
  <si>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</si>
  <si>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</si>
  <si>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</si>
  <si>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</si>
  <si>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</si>
  <si>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</si>
  <si>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</si>
  <si>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</si>
  <si>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</si>
  <si>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</si>
  <si>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</si>
  <si>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</si>
  <si>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</si>
  <si>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</si>
  <si>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</si>
  <si>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</si>
  <si>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</si>
  <si>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</si>
  <si>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</si>
  <si>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</si>
  <si>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</si>
  <si>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</si>
  <si>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</si>
  <si>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</si>
  <si>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</si>
  <si>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</si>
  <si>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</si>
  <si>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</si>
  <si>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</si>
  <si>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</si>
  <si>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</si>
  <si>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</si>
  <si>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</si>
  <si>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</si>
  <si>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</si>
  <si>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</si>
  <si>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</si>
  <si>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</si>
  <si>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</si>
  <si>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</si>
  <si>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</si>
  <si>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</si>
  <si>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</si>
  <si>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</si>
  <si>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</si>
  <si>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</si>
  <si>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</si>
  <si>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</si>
  <si>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</si>
  <si>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</si>
  <si>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</si>
  <si>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</si>
  <si>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</si>
  <si>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</si>
  <si>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</si>
  <si>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</si>
  <si>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</si>
  <si>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</si>
  <si>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</si>
  <si>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</si>
  <si>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</si>
  <si>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</si>
  <si>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</si>
  <si>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</si>
  <si>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</si>
  <si>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</si>
  <si>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</si>
  <si>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</si>
  <si>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</si>
  <si>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</si>
  <si>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</si>
  <si>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</si>
  <si>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</si>
  <si>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</si>
  <si>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</si>
  <si>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</si>
  <si>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</si>
  <si>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</si>
  <si>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</si>
  <si>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</si>
  <si>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</si>
  <si>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</si>
  <si>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</si>
  <si>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</si>
  <si>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</si>
  <si>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</si>
  <si>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</si>
  <si>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</si>
  <si>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</si>
  <si>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</si>
  <si>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</si>
  <si>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</si>
  <si>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</si>
  <si>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</si>
  <si>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</si>
  <si>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</si>
  <si>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</si>
  <si>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</si>
  <si>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</si>
  <si>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</si>
  <si>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</si>
  <si>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</si>
  <si>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</si>
  <si>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</si>
  <si>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</si>
  <si>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</si>
  <si>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</si>
  <si>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</si>
  <si>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</si>
  <si>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</si>
  <si>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</si>
  <si>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</si>
  <si>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</si>
  <si>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</si>
  <si>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</si>
  <si>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</si>
  <si>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</si>
  <si>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</si>
  <si>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</si>
  <si>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</si>
  <si>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</si>
  <si>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</si>
  <si>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</si>
  <si>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</si>
  <si>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</si>
  <si>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</si>
  <si>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</si>
  <si>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</si>
  <si>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</si>
  <si>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</si>
  <si>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</si>
  <si>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</si>
  <si>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</si>
  <si>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</si>
  <si>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</si>
  <si>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</si>
  <si>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</si>
  <si>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</si>
  <si>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</si>
  <si>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</si>
  <si>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</si>
  <si>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</si>
  <si>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</si>
  <si>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</si>
  <si>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</si>
  <si>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</si>
  <si>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</si>
  <si>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</si>
  <si>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</si>
  <si>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</si>
  <si>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</si>
  <si>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</si>
  <si>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</si>
  <si>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</si>
  <si>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</si>
  <si>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</si>
  <si>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</si>
  <si>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</si>
  <si>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</si>
  <si>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</si>
  <si>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</si>
  <si>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</si>
  <si>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</si>
  <si>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</si>
  <si>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</si>
  <si>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</si>
  <si>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</si>
  <si>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</si>
  <si>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</si>
  <si>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</si>
  <si>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</si>
  <si>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</si>
  <si>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</si>
  <si>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</si>
  <si>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</si>
  <si>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</si>
  <si>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</si>
  <si>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</si>
  <si>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</si>
  <si>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</si>
  <si>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</si>
  <si>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</si>
  <si>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</si>
  <si>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</si>
  <si>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</si>
  <si>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</si>
  <si>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</si>
  <si>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</si>
  <si>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</si>
  <si>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</si>
  <si>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</si>
  <si>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</si>
  <si>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</si>
  <si>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</si>
  <si>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</si>
  <si>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</si>
  <si>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</si>
  <si>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</si>
  <si>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</si>
  <si>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</si>
  <si>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</si>
  <si>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</si>
  <si>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</si>
  <si>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</si>
  <si>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</si>
  <si>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</si>
  <si>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</si>
  <si>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</si>
  <si>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</si>
  <si>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</si>
  <si>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</si>
  <si>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</si>
  <si>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</si>
  <si>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</si>
  <si>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</si>
  <si>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</si>
  <si>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</si>
  <si>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</si>
  <si>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</si>
  <si>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</si>
  <si>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</si>
  <si>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</si>
  <si>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</si>
  <si>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</si>
  <si>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</si>
  <si>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</si>
  <si>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</si>
  <si>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</si>
  <si>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</si>
  <si>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</si>
  <si>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</si>
  <si>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</si>
  <si>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</si>
  <si>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</si>
  <si>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</si>
  <si>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</si>
  <si>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</si>
  <si>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</si>
  <si>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</si>
  <si>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</si>
  <si>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</si>
  <si>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</si>
  <si>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</si>
  <si>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</si>
  <si>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</si>
  <si>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</si>
  <si>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</si>
  <si>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</si>
  <si>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</si>
  <si>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</si>
  <si>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</si>
  <si>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</si>
  <si>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</si>
  <si>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</si>
  <si>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</si>
  <si>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</si>
  <si>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</si>
  <si>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</si>
  <si>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</si>
  <si>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</si>
  <si>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</si>
  <si>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</si>
  <si>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</si>
  <si>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</si>
  <si>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</si>
  <si>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</si>
  <si>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</si>
  <si>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</si>
  <si>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</si>
  <si>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</si>
  <si>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</si>
  <si>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</si>
  <si>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</si>
  <si>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</si>
  <si>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</si>
  <si>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</si>
  <si>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</si>
  <si>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</si>
  <si>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</si>
  <si>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</si>
  <si>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</si>
  <si>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</si>
  <si>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</si>
  <si>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</si>
  <si>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</si>
  <si>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</si>
  <si>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</si>
  <si>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</si>
  <si>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</si>
  <si>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</si>
  <si>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</si>
  <si>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</si>
  <si>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</si>
  <si>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</si>
  <si>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</si>
  <si>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</si>
  <si>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</si>
  <si>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</si>
  <si>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</si>
  <si>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</si>
  <si>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</si>
  <si>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</si>
  <si>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</si>
  <si>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</si>
  <si>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</si>
  <si>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</si>
  <si>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</si>
  <si>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</si>
  <si>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</si>
  <si>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</si>
  <si>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</si>
  <si>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</si>
  <si>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</si>
  <si>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</si>
  <si>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</si>
  <si>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</si>
  <si>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</si>
  <si>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</si>
  <si>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</si>
  <si>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</si>
  <si>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</si>
  <si>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</si>
  <si>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</si>
  <si>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</si>
  <si>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</si>
  <si>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</si>
  <si>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</si>
  <si>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</si>
  <si>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</si>
  <si>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</si>
  <si>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</si>
  <si>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</si>
  <si>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</si>
  <si>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</si>
  <si>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</si>
  <si>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</si>
  <si>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</si>
  <si>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</si>
  <si>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</si>
  <si>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</si>
  <si>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</si>
  <si>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</si>
  <si>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</si>
  <si>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</si>
  <si>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</si>
  <si>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</si>
  <si>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</si>
  <si>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</si>
  <si>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</si>
  <si>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</si>
  <si>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</si>
  <si>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</si>
  <si>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</si>
  <si>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</si>
  <si>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</si>
  <si>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</si>
  <si>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</si>
  <si>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</si>
  <si>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</si>
  <si>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</si>
  <si>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</si>
  <si>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</si>
  <si>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</si>
  <si>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</si>
  <si>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</si>
  <si>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</si>
  <si>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</si>
  <si>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</si>
  <si>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</si>
  <si>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</si>
  <si>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</si>
  <si>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</si>
  <si>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</si>
  <si>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</si>
  <si>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</si>
  <si>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</si>
  <si>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</si>
  <si>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</si>
  <si>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</si>
  <si>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</si>
  <si>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</si>
  <si>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</si>
  <si>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</si>
  <si>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</si>
  <si>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</si>
  <si>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</si>
  <si>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</si>
  <si>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</si>
  <si>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</si>
  <si>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</si>
  <si>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</si>
  <si>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</si>
  <si>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</si>
  <si>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</si>
  <si>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</si>
  <si>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</si>
  <si>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</si>
  <si>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</si>
  <si>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</si>
  <si>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</si>
  <si>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</si>
  <si>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</si>
  <si>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</si>
  <si>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</si>
  <si>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</si>
  <si>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</si>
  <si>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</si>
  <si>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</si>
  <si>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</si>
  <si>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</si>
  <si>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</si>
  <si>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</si>
  <si>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</si>
  <si>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</si>
  <si>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</si>
  <si>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</si>
  <si>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</si>
  <si>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</si>
  <si>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</si>
  <si>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</si>
  <si>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</si>
  <si>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</si>
  <si>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</si>
  <si>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</si>
  <si>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</si>
  <si>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</si>
  <si>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</si>
  <si>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</si>
  <si>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</si>
  <si>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</si>
  <si>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</si>
  <si>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</si>
  <si>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</si>
  <si>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</si>
  <si>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</si>
  <si>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</si>
  <si>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</si>
  <si>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</si>
  <si>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</si>
  <si>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</si>
  <si>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</si>
  <si>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</si>
  <si>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</si>
  <si>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</si>
  <si>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</si>
  <si>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</si>
  <si>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</si>
  <si>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</si>
  <si>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</si>
  <si>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</si>
  <si>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</si>
  <si>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</si>
  <si>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</si>
  <si>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</si>
  <si>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</si>
  <si>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</si>
  <si>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</si>
  <si>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</si>
  <si>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</si>
  <si>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</si>
  <si>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</si>
  <si>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</si>
  <si>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</si>
  <si>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</si>
  <si>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</si>
  <si>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</si>
  <si>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</si>
  <si>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</si>
  <si>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</si>
  <si>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</si>
  <si>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</si>
  <si>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</si>
  <si>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</si>
  <si>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</si>
  <si>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</si>
  <si>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</si>
  <si>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</si>
  <si>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</si>
  <si>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</si>
  <si>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</si>
  <si>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</si>
  <si>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</si>
  <si>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</si>
  <si>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</si>
  <si>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</si>
  <si>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</si>
  <si>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</si>
  <si>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</si>
  <si>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</si>
  <si>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</si>
  <si>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</si>
  <si>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</si>
  <si>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</si>
  <si>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</si>
  <si>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</si>
  <si>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</si>
  <si>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</si>
  <si>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</si>
  <si>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</si>
  <si>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</si>
  <si>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</si>
  <si>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</si>
  <si>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</si>
  <si>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</si>
  <si>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</si>
  <si>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</si>
  <si>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</si>
  <si>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</si>
  <si>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</si>
  <si>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</si>
  <si>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</si>
  <si>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</si>
  <si>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</si>
  <si>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</si>
  <si>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</si>
  <si>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</si>
  <si>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</si>
  <si>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</si>
  <si>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</si>
  <si>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</si>
  <si>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</si>
  <si>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</si>
  <si>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</si>
  <si>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</si>
  <si>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</si>
  <si>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</si>
  <si>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</si>
  <si>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</si>
  <si>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</si>
  <si>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</si>
  <si>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</si>
  <si>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</si>
  <si>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</si>
  <si>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</si>
  <si>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</si>
  <si>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</si>
  <si>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</si>
  <si>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</si>
  <si>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</si>
  <si>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</si>
  <si>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</si>
  <si>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</si>
  <si>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</si>
  <si>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</si>
  <si>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</si>
  <si>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</si>
  <si>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</si>
  <si>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</si>
  <si>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</si>
  <si>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</si>
  <si>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</si>
  <si>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</si>
  <si>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</si>
  <si>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</si>
  <si>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</si>
  <si>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</si>
  <si>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</si>
  <si>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</si>
  <si>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</si>
  <si>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</si>
  <si>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</si>
  <si>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</si>
  <si>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</si>
  <si>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</si>
  <si>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</si>
  <si>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</si>
  <si>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</si>
  <si>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</si>
  <si>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</si>
  <si>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</si>
  <si>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</si>
  <si>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</si>
  <si>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</si>
  <si>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</si>
  <si>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</si>
  <si>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</si>
  <si>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</si>
  <si>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</si>
  <si>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</si>
  <si>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</si>
  <si>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</si>
  <si>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</si>
  <si>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</si>
  <si>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</si>
  <si>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</si>
  <si>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</si>
  <si>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</si>
  <si>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</si>
  <si>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</si>
  <si>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</si>
  <si>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</si>
  <si>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</si>
  <si>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</si>
  <si>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</si>
  <si>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</si>
  <si>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</si>
  <si>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</si>
  <si>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</si>
  <si>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</si>
  <si>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</si>
  <si>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</si>
  <si>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</si>
  <si>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</si>
  <si>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</si>
  <si>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</si>
  <si>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</si>
  <si>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</si>
  <si>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</si>
  <si>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</si>
  <si>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</si>
  <si>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</si>
  <si>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</si>
  <si>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</si>
  <si>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</si>
  <si>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</si>
  <si>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</si>
  <si>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</si>
  <si>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</si>
  <si>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</si>
  <si>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</si>
  <si>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</si>
  <si>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</si>
  <si>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</si>
  <si>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</si>
  <si>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</si>
  <si>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</si>
  <si>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</si>
  <si>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</si>
  <si>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</si>
  <si>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</si>
  <si>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</si>
  <si>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</si>
  <si>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</si>
  <si>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</si>
  <si>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</si>
  <si>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</si>
  <si>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</si>
  <si>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</si>
  <si>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</si>
  <si>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</si>
  <si>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</si>
  <si>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</si>
  <si>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</si>
  <si>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</si>
  <si>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</si>
  <si>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</si>
  <si>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</si>
  <si>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</si>
  <si>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</si>
  <si>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</si>
  <si>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</si>
  <si>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</si>
  <si>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</si>
  <si>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</si>
  <si>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</si>
  <si>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</si>
  <si>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</si>
  <si>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</si>
  <si>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</si>
  <si>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</si>
  <si>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</si>
  <si>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</si>
  <si>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</si>
  <si>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</si>
  <si>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</si>
  <si>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</si>
  <si>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</si>
  <si>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</si>
  <si>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</si>
  <si>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</si>
  <si>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</si>
  <si>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</si>
  <si>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</si>
  <si>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</si>
  <si>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</si>
  <si>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</si>
  <si>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</si>
  <si>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</si>
  <si>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</si>
  <si>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</si>
  <si>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</si>
  <si>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</si>
  <si>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</si>
  <si>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</si>
  <si>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</si>
  <si>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</si>
  <si>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</si>
  <si>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</si>
  <si>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</si>
  <si>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</si>
  <si>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</si>
  <si>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</si>
  <si>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</si>
  <si>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</si>
  <si>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</si>
  <si>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</si>
  <si>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</si>
  <si>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</si>
  <si>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</si>
  <si>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</si>
  <si>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</si>
  <si>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</si>
  <si>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</si>
  <si>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</si>
  <si>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</si>
  <si>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</si>
  <si>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</si>
  <si>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</si>
  <si>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</si>
  <si>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</si>
  <si>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</si>
  <si>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</si>
  <si>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</si>
  <si>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</si>
  <si>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</si>
  <si>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</si>
  <si>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</si>
  <si>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</si>
  <si>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</si>
  <si>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</si>
  <si>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</si>
  <si>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</si>
  <si>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</si>
  <si>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</si>
  <si>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</si>
  <si>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</si>
  <si>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</si>
  <si>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</si>
  <si>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</si>
  <si>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</si>
  <si>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</si>
  <si>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</si>
  <si>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</si>
  <si>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</si>
  <si>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</si>
  <si>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</si>
  <si>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</si>
  <si>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</si>
  <si>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</si>
  <si>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</si>
  <si>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</si>
  <si>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</si>
  <si>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</si>
  <si>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</si>
  <si>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</si>
  <si>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</si>
  <si>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</si>
  <si>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</si>
  <si>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</si>
  <si>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</si>
  <si>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</si>
  <si>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</si>
  <si>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</si>
  <si>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</si>
  <si>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</si>
  <si>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</si>
  <si>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</si>
  <si>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</si>
  <si>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</si>
  <si>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</si>
  <si>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</si>
  <si>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</si>
  <si>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</si>
  <si>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</si>
  <si>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</si>
  <si>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</si>
  <si>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</si>
  <si>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</si>
  <si>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</si>
  <si>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</si>
  <si>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</si>
  <si>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</si>
  <si>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</si>
  <si>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</si>
  <si>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</si>
  <si>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</si>
  <si>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</si>
  <si>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</si>
  <si>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</si>
  <si>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</si>
  <si>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</si>
  <si>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</si>
  <si>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</si>
  <si>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</si>
  <si>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</si>
  <si>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</si>
  <si>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</si>
  <si>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</si>
  <si>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</si>
  <si>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</si>
  <si>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</si>
  <si>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</si>
  <si>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</si>
  <si>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</si>
  <si>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</si>
  <si>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</si>
  <si>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</si>
  <si>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</si>
  <si>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</si>
  <si>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</si>
  <si>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</si>
  <si>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</si>
  <si>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</si>
  <si>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</si>
  <si>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</si>
  <si>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</si>
  <si>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</si>
  <si>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</si>
  <si>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</si>
  <si>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</si>
  <si>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</si>
  <si>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</si>
  <si>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</si>
  <si>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</si>
  <si>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</si>
  <si>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</si>
  <si>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</si>
  <si>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</si>
  <si>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</si>
  <si>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</si>
  <si>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</si>
  <si>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</si>
  <si>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</si>
  <si>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</si>
  <si>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</si>
  <si>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</si>
  <si>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</si>
  <si>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</si>
  <si>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</si>
  <si>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</si>
  <si>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</si>
  <si>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</si>
  <si>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</si>
  <si>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</si>
  <si>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</si>
  <si>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</si>
  <si>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</si>
  <si>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</si>
  <si>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</si>
  <si>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</si>
  <si>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</si>
  <si>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</si>
  <si>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</si>
  <si>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</si>
  <si>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</si>
  <si>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</si>
  <si>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</si>
  <si>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</si>
  <si>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</si>
  <si>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</si>
  <si>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</si>
  <si>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</si>
  <si>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</si>
  <si>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</si>
  <si>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</si>
  <si>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</si>
  <si>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</si>
  <si>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</si>
  <si>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</si>
  <si>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</si>
  <si>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</si>
  <si>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</si>
  <si>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</si>
  <si>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</si>
  <si>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</si>
  <si>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</si>
  <si>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</si>
  <si>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</si>
  <si>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</si>
  <si>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</si>
  <si>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</si>
  <si>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</si>
  <si>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</si>
  <si>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</si>
  <si>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</si>
  <si>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</si>
  <si>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</si>
  <si>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</si>
  <si>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</si>
  <si>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</si>
  <si>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</si>
  <si>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</si>
  <si>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</si>
  <si>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</si>
  <si>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</si>
  <si>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</si>
  <si>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</si>
  <si>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</si>
  <si>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</si>
  <si>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</si>
  <si>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</si>
  <si>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</si>
  <si>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</si>
  <si>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</si>
  <si>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</si>
  <si>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</si>
  <si>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</si>
  <si>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</si>
  <si>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</si>
  <si>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</si>
  <si>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</si>
  <si>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</si>
  <si>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</si>
  <si>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</si>
  <si>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</si>
  <si>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</si>
  <si>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</si>
  <si>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</si>
  <si>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</si>
  <si>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</si>
  <si>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</si>
  <si>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</si>
  <si>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</si>
  <si>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</si>
  <si>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</si>
  <si>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</si>
  <si>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</si>
  <si>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</si>
  <si>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</si>
  <si>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</si>
  <si>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</si>
  <si>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</si>
  <si>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</si>
  <si>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</si>
  <si>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</si>
  <si>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</si>
  <si>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</si>
  <si>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</si>
  <si>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</si>
  <si>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</si>
  <si>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</si>
  <si>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</si>
  <si>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</si>
  <si>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</si>
  <si>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</si>
  <si>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</si>
  <si>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</si>
  <si>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</si>
  <si>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</si>
  <si>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</si>
  <si>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</si>
  <si>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</si>
  <si>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</si>
  <si>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</si>
  <si>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</si>
  <si>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</si>
  <si>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</si>
  <si>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</si>
  <si>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</si>
  <si>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</si>
  <si>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</si>
  <si>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</si>
  <si>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</si>
  <si>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</si>
  <si>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</si>
  <si>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</si>
  <si>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</si>
  <si>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</si>
  <si>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</si>
  <si>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</si>
  <si>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</si>
  <si>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</si>
  <si>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</si>
  <si>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</si>
  <si>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</si>
  <si>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</si>
  <si>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</si>
  <si>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</si>
  <si>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</si>
  <si>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</si>
  <si>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</si>
  <si>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</si>
  <si>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</si>
  <si>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</si>
  <si>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</si>
  <si>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</si>
  <si>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</si>
  <si>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</si>
  <si>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</si>
  <si>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</si>
  <si>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</si>
  <si>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</si>
  <si>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</si>
  <si>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</si>
  <si>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</si>
  <si>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</si>
  <si>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</si>
  <si>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</si>
  <si>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</si>
  <si>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</si>
  <si>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</si>
  <si>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</si>
  <si>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</si>
  <si>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</si>
  <si>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</si>
  <si>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</si>
  <si>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</si>
  <si>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</si>
  <si>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</si>
  <si>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</si>
  <si>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</si>
  <si>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</si>
  <si>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</si>
  <si>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</si>
  <si>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</si>
  <si>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</si>
  <si>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</si>
  <si>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</si>
  <si>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</si>
  <si>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</si>
  <si>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</si>
  <si>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</si>
  <si>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</si>
  <si>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</si>
  <si>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</si>
  <si>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</si>
  <si>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</si>
  <si>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</si>
  <si>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</si>
  <si>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</si>
  <si>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</si>
  <si>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</si>
  <si>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</si>
  <si>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</si>
  <si>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</si>
  <si>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</si>
  <si>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</si>
  <si>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</si>
  <si>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</si>
  <si>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</si>
  <si>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</si>
  <si>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</si>
  <si>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</si>
  <si>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</si>
  <si>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</si>
  <si>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</si>
  <si>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</si>
  <si>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</si>
  <si>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</si>
  <si>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</si>
  <si>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</si>
  <si>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</si>
  <si>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</si>
  <si>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</si>
  <si>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</si>
  <si>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</si>
  <si>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</si>
  <si>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</si>
  <si>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</si>
  <si>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</si>
  <si>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</si>
  <si>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</si>
  <si>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</si>
  <si>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</si>
  <si>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</si>
  <si>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</si>
  <si>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</si>
  <si>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</si>
  <si>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</si>
  <si>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</si>
  <si>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</si>
  <si>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</si>
  <si>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</si>
  <si>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</si>
  <si>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</si>
  <si>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</si>
  <si>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</si>
  <si>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</si>
  <si>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</si>
  <si>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</si>
  <si>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</si>
  <si>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</si>
  <si>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</si>
  <si>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</si>
  <si>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</si>
  <si>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</si>
  <si>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</si>
  <si>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</si>
  <si>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</si>
  <si>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</si>
  <si>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</si>
  <si>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</si>
  <si>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</si>
  <si>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</si>
  <si>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</si>
  <si>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</si>
  <si>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</si>
  <si>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</si>
  <si>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</si>
  <si>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</si>
  <si>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</si>
  <si>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</si>
  <si>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</si>
  <si>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</si>
  <si>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</si>
  <si>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</si>
  <si>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</si>
  <si>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</si>
  <si>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</si>
  <si>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</si>
  <si>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</si>
  <si>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</si>
  <si>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</si>
  <si>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</si>
  <si>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</si>
  <si>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</si>
  <si>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</si>
  <si>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</si>
  <si>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</si>
  <si>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</si>
  <si>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</si>
  <si>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</si>
  <si>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</si>
  <si>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</si>
  <si>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</si>
  <si>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</si>
  <si>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</si>
  <si>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</si>
  <si>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</si>
  <si>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</si>
  <si>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</si>
  <si>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</si>
  <si>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</si>
  <si>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</si>
  <si>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</si>
  <si>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</si>
  <si>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</si>
  <si>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</si>
  <si>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</si>
  <si>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</si>
  <si>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</si>
  <si>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</si>
  <si>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</si>
  <si>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</si>
  <si>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</si>
  <si>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</si>
  <si>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</si>
  <si>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</si>
  <si>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</si>
  <si>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</si>
  <si>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</si>
  <si>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</si>
  <si>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</si>
  <si>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</si>
  <si>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</si>
  <si>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</si>
  <si>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</si>
  <si>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</si>
  <si>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</si>
  <si>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</si>
  <si>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</si>
  <si>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</si>
  <si>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</si>
  <si>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</si>
  <si>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</si>
  <si>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</si>
  <si>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</si>
  <si>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</si>
  <si>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</si>
  <si>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</si>
  <si>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</si>
  <si>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</si>
  <si>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</si>
  <si>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</si>
  <si>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</si>
  <si>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</si>
  <si>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</si>
  <si>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</si>
  <si>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</si>
  <si>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</si>
  <si>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</si>
  <si>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</si>
  <si>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</si>
  <si>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</si>
  <si>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</si>
  <si>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</si>
  <si>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</si>
  <si>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</si>
  <si>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</si>
  <si>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</si>
  <si>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</si>
  <si>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</si>
  <si>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</si>
  <si>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</si>
  <si>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</si>
  <si>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</si>
  <si>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</si>
  <si>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</si>
  <si>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</si>
  <si>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</si>
  <si>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</si>
  <si>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</si>
  <si>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</si>
  <si>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</si>
  <si>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</si>
  <si>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</si>
  <si>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</si>
  <si>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</si>
  <si>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</si>
  <si>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</si>
  <si>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</si>
  <si>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</si>
  <si>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</si>
  <si>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</si>
  <si>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</si>
  <si>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</si>
  <si>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</si>
  <si>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</si>
  <si>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</si>
  <si>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</si>
  <si>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</si>
  <si>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</si>
  <si>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</si>
  <si>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</si>
  <si>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</si>
  <si>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</si>
  <si>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</si>
  <si>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</si>
  <si>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</si>
  <si>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</si>
  <si>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</si>
  <si>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</si>
  <si>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</si>
  <si>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</si>
  <si>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</si>
  <si>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</si>
  <si>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</si>
  <si>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</si>
  <si>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</si>
  <si>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</si>
  <si>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</si>
  <si>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</si>
  <si>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</si>
  <si>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</si>
  <si>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</si>
  <si>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</si>
  <si>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</si>
  <si>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</si>
  <si>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</si>
  <si>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</si>
  <si>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</si>
  <si>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</si>
  <si>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</si>
  <si>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</si>
  <si>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</si>
  <si>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</si>
  <si>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</si>
  <si>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</si>
  <si>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</si>
  <si>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</si>
  <si>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</si>
  <si>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</si>
  <si>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</si>
  <si>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</si>
  <si>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</si>
  <si>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</si>
  <si>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</si>
  <si>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</si>
  <si>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</si>
  <si>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</si>
  <si>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</si>
  <si>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</si>
  <si>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</si>
  <si>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</si>
  <si>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</si>
  <si>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</si>
  <si>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</si>
  <si>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</si>
  <si>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</si>
  <si>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</si>
  <si>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</si>
  <si>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</si>
  <si>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</si>
  <si>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</si>
  <si>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</si>
  <si>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</si>
  <si>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</si>
  <si>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</si>
  <si>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</si>
  <si>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</si>
  <si>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</si>
  <si>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</si>
  <si>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</si>
  <si>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</si>
  <si>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</si>
  <si>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</si>
  <si>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</si>
  <si>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</si>
  <si>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</si>
  <si>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</si>
  <si>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</si>
  <si>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</si>
  <si>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</si>
  <si>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</si>
  <si>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</si>
  <si>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</si>
  <si>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</si>
  <si>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</si>
  <si>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</si>
  <si>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</si>
  <si>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</si>
  <si>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</si>
  <si>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</si>
  <si>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</si>
  <si>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</si>
  <si>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</si>
  <si>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</si>
  <si>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</si>
  <si>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</si>
  <si>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</si>
  <si>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</si>
  <si>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</si>
  <si>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</si>
  <si>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</si>
  <si>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</si>
  <si>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</si>
  <si>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</si>
  <si>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</si>
  <si>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</si>
  <si>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</si>
  <si>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</si>
  <si>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</si>
  <si>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</si>
  <si>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</si>
  <si>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</si>
  <si>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</si>
  <si>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</si>
  <si>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</si>
  <si>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</si>
  <si>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</si>
  <si>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</si>
  <si>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</si>
  <si>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</si>
  <si>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</si>
  <si>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</si>
  <si>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</si>
  <si>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</si>
  <si>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</si>
  <si>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</si>
  <si>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</si>
  <si>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</si>
  <si>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</si>
  <si>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</si>
  <si>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</si>
  <si>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</si>
  <si>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</si>
  <si>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</si>
  <si>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</si>
  <si>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</si>
  <si>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</si>
  <si>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</si>
  <si>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</si>
  <si>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</si>
  <si>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</si>
  <si>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</si>
  <si>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</si>
  <si>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</si>
  <si>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</si>
  <si>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</si>
  <si>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</si>
  <si>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</si>
  <si>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</si>
  <si>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</si>
  <si>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</si>
  <si>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</si>
  <si>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</si>
  <si>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</si>
  <si>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</si>
  <si>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</si>
  <si>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</si>
  <si>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</si>
  <si>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</si>
  <si>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</si>
  <si>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</si>
  <si>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</si>
  <si>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</si>
  <si>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</si>
  <si>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</si>
  <si>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</si>
  <si>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</si>
  <si>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</si>
  <si>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</si>
  <si>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</si>
  <si>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</si>
  <si>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</si>
  <si>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</si>
  <si>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</si>
  <si>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</si>
  <si>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</si>
  <si>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</si>
  <si>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</si>
  <si>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</si>
  <si>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</si>
  <si>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</si>
  <si>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</si>
  <si>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</si>
  <si>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</si>
  <si>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</si>
  <si>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</si>
  <si>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</si>
  <si>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</si>
  <si>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</si>
  <si>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</si>
  <si>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</si>
  <si>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</si>
  <si>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</si>
  <si>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</si>
  <si>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</si>
  <si>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</si>
  <si>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</si>
  <si>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</si>
  <si>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</si>
  <si>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</si>
  <si>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</si>
  <si>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</si>
  <si>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</si>
  <si>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</si>
  <si>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</si>
  <si>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</si>
  <si>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</si>
  <si>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</si>
  <si>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</si>
  <si>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</si>
  <si>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</si>
  <si>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</si>
  <si>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</si>
  <si>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</si>
  <si>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</si>
  <si>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</si>
  <si>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</si>
  <si>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</si>
  <si>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</si>
  <si>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</si>
  <si>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</si>
  <si>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</si>
  <si>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</si>
  <si>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</si>
  <si>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</si>
  <si>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</si>
  <si>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</si>
  <si>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</si>
  <si>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</si>
  <si>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</si>
  <si>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</si>
  <si>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</si>
  <si>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</si>
  <si>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</si>
  <si>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</si>
  <si>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</si>
  <si>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</si>
  <si>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</si>
  <si>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</si>
  <si>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</si>
  <si>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</si>
  <si>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</si>
  <si>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</si>
  <si>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</si>
  <si>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</si>
  <si>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</si>
  <si>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</si>
  <si>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</si>
  <si>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</si>
  <si>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</si>
  <si>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</si>
  <si>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</si>
  <si>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</si>
  <si>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</si>
  <si>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</si>
  <si>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</si>
  <si>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</si>
  <si>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</si>
  <si>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</si>
  <si>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</si>
  <si>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</si>
  <si>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</si>
  <si>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</si>
  <si>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</si>
  <si>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</si>
  <si>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</si>
  <si>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</si>
  <si>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</si>
  <si>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</si>
  <si>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</si>
  <si>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</si>
  <si>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</si>
  <si>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</si>
  <si>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</si>
  <si>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</si>
  <si>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</si>
  <si>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</si>
  <si>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</si>
  <si>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</si>
  <si>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</si>
  <si>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</si>
  <si>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</si>
  <si>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</si>
  <si>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</si>
  <si>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</si>
  <si>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</si>
  <si>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</si>
  <si>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</si>
  <si>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</si>
  <si>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</si>
  <si>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</si>
  <si>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</si>
  <si>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</si>
  <si>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</si>
  <si>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</si>
  <si>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</si>
  <si>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</si>
  <si>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</si>
  <si>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</si>
  <si>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</si>
  <si>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</si>
  <si>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</si>
  <si>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</si>
  <si>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</si>
  <si>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</si>
  <si>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</si>
  <si>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</si>
  <si>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</si>
  <si>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</si>
  <si>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</si>
  <si>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</si>
  <si>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</si>
  <si>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</si>
  <si>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</si>
  <si>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</si>
  <si>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</si>
  <si>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</si>
  <si>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</si>
  <si>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</si>
  <si>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</si>
  <si>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</si>
  <si>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</si>
  <si>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</si>
  <si>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</si>
  <si>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</si>
  <si>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</si>
  <si>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</si>
  <si>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</si>
  <si>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</si>
  <si>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</si>
  <si>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</si>
  <si>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</si>
  <si>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</si>
  <si>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</si>
  <si>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</si>
  <si>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</si>
  <si>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</si>
  <si>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</si>
  <si>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</si>
  <si>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</si>
  <si>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</si>
  <si>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</si>
  <si>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</si>
  <si>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</si>
  <si>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</si>
  <si>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</si>
  <si>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</si>
  <si>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</si>
  <si>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</si>
  <si>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</si>
  <si>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</si>
  <si>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</si>
  <si>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</si>
  <si>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</si>
  <si>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</si>
  <si>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</si>
  <si>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</si>
  <si>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</si>
  <si>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</si>
  <si>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</si>
  <si>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</si>
  <si>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</si>
  <si>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</si>
  <si>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</si>
  <si>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</si>
  <si>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</si>
  <si>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</si>
  <si>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</si>
  <si>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</si>
  <si>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</si>
  <si>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</si>
  <si>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</si>
  <si>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</si>
  <si>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</si>
  <si>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</si>
  <si>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</si>
  <si>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</si>
  <si>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</si>
  <si>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</si>
  <si>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</si>
  <si>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</si>
  <si>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</si>
  <si>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</si>
  <si>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</si>
  <si>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</si>
  <si>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</si>
  <si>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</si>
  <si>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</si>
  <si>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</si>
  <si>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</si>
  <si>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</si>
  <si>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</si>
  <si>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</si>
  <si>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</si>
  <si>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</si>
  <si>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</si>
  <si>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</si>
  <si>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</si>
  <si>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</si>
  <si>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</si>
  <si>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</si>
  <si>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</si>
  <si>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</si>
  <si>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</si>
  <si>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</si>
  <si>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</si>
  <si>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</si>
  <si>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</si>
  <si>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</si>
  <si>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</si>
  <si>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</si>
  <si>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</si>
  <si>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</si>
  <si>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</si>
  <si>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</si>
  <si>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</si>
  <si>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</si>
  <si>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</si>
  <si>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</si>
  <si>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</si>
  <si>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</si>
  <si>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</si>
  <si>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</si>
  <si>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</si>
  <si>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</si>
  <si>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</si>
  <si>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</si>
  <si>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</si>
  <si>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</si>
  <si>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</si>
  <si>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</si>
  <si>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</si>
  <si>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</si>
  <si>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</si>
  <si>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</si>
  <si>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</si>
  <si>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</si>
  <si>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</si>
  <si>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</si>
  <si>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</si>
  <si>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</si>
  <si>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</si>
  <si>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</si>
  <si>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</si>
  <si>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</si>
  <si>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</si>
  <si>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</si>
  <si>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</si>
  <si>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</si>
  <si>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</si>
  <si>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</si>
  <si>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</si>
  <si>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</si>
  <si>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</si>
  <si>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</si>
  <si>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</si>
  <si>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</si>
  <si>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</si>
  <si>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</si>
  <si>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</si>
  <si>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</si>
  <si>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</si>
  <si>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</si>
  <si>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</si>
  <si>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</si>
  <si>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</si>
  <si>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</si>
  <si>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</si>
  <si>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</si>
  <si>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</si>
  <si>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</si>
  <si>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</si>
  <si>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</si>
  <si>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</si>
  <si>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</si>
  <si>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</si>
  <si>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</si>
  <si>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</si>
  <si>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</si>
  <si>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</si>
  <si>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</si>
  <si>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</si>
  <si>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</si>
  <si>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</si>
  <si>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</si>
  <si>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</si>
  <si>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</si>
  <si>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</si>
  <si>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</si>
  <si>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</si>
  <si>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</si>
  <si>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</si>
  <si>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</si>
  <si>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</si>
  <si>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</si>
  <si>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</si>
  <si>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</si>
  <si>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</si>
  <si>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</si>
  <si>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</si>
  <si>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</si>
  <si>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</si>
  <si>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</si>
  <si>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</si>
  <si>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</si>
  <si>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</si>
  <si>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</si>
  <si>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</si>
  <si>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</si>
  <si>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</si>
  <si>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</si>
  <si>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</si>
  <si>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</si>
  <si>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</si>
  <si>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</si>
  <si>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</si>
  <si>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</si>
  <si>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</si>
  <si>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</si>
  <si>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</si>
  <si>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</si>
  <si>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</si>
  <si>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</si>
  <si>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</si>
  <si>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</si>
  <si>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</si>
  <si>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</si>
  <si>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</si>
  <si>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</si>
  <si>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</si>
  <si>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</si>
  <si>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</si>
  <si>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</si>
  <si>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</si>
  <si>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</si>
  <si>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</si>
  <si>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</si>
  <si>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</si>
  <si>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</si>
  <si>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</si>
  <si>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</si>
  <si>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</si>
  <si>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</si>
  <si>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</si>
  <si>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</si>
  <si>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</si>
  <si>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</si>
  <si>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</si>
  <si>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</si>
  <si>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</si>
  <si>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</si>
  <si>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</si>
  <si>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</si>
  <si>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</si>
  <si>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</si>
  <si>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</si>
  <si>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</si>
  <si>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</si>
  <si>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</si>
  <si>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</si>
  <si>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</si>
  <si>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</si>
  <si>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</si>
  <si>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</si>
  <si>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</si>
  <si>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</si>
  <si>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</si>
  <si>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</si>
  <si>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</si>
  <si>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</si>
  <si>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</si>
  <si>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</si>
  <si>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</si>
  <si>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</si>
  <si>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</si>
  <si>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</si>
  <si>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</si>
  <si>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</si>
  <si>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</si>
  <si>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</si>
  <si>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</si>
  <si>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</si>
  <si>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</si>
  <si>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</si>
  <si>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</si>
  <si>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</si>
  <si>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</si>
  <si>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</si>
  <si>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</si>
  <si>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</si>
  <si>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</si>
  <si>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</si>
  <si>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</si>
  <si>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</si>
  <si>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</si>
  <si>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</si>
  <si>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</si>
  <si>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</si>
  <si>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</si>
  <si>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</si>
  <si>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</si>
  <si>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</si>
  <si>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</si>
  <si>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</si>
  <si>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</si>
  <si>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</si>
  <si>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</si>
  <si>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</si>
  <si>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</si>
  <si>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</si>
  <si>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</si>
  <si>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</si>
  <si>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</si>
  <si>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</si>
  <si>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</si>
  <si>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</si>
  <si>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</si>
  <si>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</si>
  <si>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</si>
  <si>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</si>
  <si>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</si>
  <si>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</si>
  <si>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</si>
  <si>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</si>
  <si>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</si>
  <si>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</si>
  <si>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</si>
  <si>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</si>
  <si>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</si>
  <si>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</si>
  <si>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</si>
  <si>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</si>
  <si>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</si>
  <si>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</si>
  <si>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</si>
  <si>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</si>
  <si>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</si>
  <si>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</si>
  <si>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</si>
  <si>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</si>
  <si>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</si>
  <si>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</si>
  <si>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</si>
  <si>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</si>
  <si>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</si>
  <si>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</si>
  <si>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</si>
  <si>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</si>
  <si>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</si>
  <si>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</si>
  <si>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</si>
  <si>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</si>
  <si>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</si>
  <si>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</si>
  <si>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</si>
  <si>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</si>
  <si>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</si>
  <si>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</si>
  <si>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</si>
  <si>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</si>
  <si>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</si>
  <si>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</si>
  <si>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</si>
  <si>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</si>
  <si>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</si>
  <si>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</si>
  <si>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</si>
  <si>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</si>
  <si>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</si>
  <si>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</si>
  <si>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</si>
  <si>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</si>
  <si>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</si>
  <si>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</si>
  <si>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</si>
  <si>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</si>
  <si>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</si>
  <si>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</si>
  <si>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</si>
  <si>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</si>
  <si>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</si>
  <si>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</si>
  <si>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</si>
  <si>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</si>
  <si>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</si>
  <si>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</si>
  <si>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</si>
  <si>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</si>
  <si>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</si>
  <si>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</si>
  <si>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</si>
  <si>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</si>
  <si>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</si>
  <si>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</si>
  <si>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</si>
  <si>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</si>
  <si>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</si>
  <si>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</si>
  <si>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</si>
  <si>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</si>
  <si>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</si>
  <si>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</si>
  <si>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</si>
  <si>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</si>
  <si>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</si>
  <si>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</si>
  <si>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</si>
  <si>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</si>
  <si>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</si>
  <si>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</si>
  <si>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</si>
  <si>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</si>
  <si>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</si>
  <si>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</si>
  <si>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</si>
  <si>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</si>
  <si>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</si>
  <si>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</si>
  <si>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</si>
  <si>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</si>
  <si>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</si>
  <si>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</si>
  <si>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</si>
  <si>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</si>
  <si>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</si>
  <si>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</si>
  <si>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</si>
  <si>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</si>
  <si>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</si>
  <si>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</si>
  <si>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</si>
  <si>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</si>
  <si>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</si>
  <si>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</si>
  <si>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</si>
  <si>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</si>
  <si>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</si>
  <si>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</si>
  <si>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</si>
  <si>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</si>
  <si>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</si>
  <si>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</si>
  <si>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</si>
  <si>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</si>
  <si>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</si>
  <si>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</si>
  <si>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</si>
  <si>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</si>
  <si>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</si>
  <si>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</si>
  <si>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</si>
  <si>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</si>
  <si>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</si>
  <si>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</si>
  <si>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</si>
  <si>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</si>
  <si>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</si>
  <si>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</si>
  <si>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</si>
  <si>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</si>
  <si>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</si>
  <si>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</si>
  <si>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</si>
  <si>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</si>
  <si>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</si>
  <si>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</si>
  <si>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</si>
  <si>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</si>
  <si>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</si>
  <si>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</si>
  <si>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</si>
  <si>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</si>
  <si>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</si>
  <si>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</si>
  <si>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</si>
  <si>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</si>
  <si>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</si>
  <si>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</si>
  <si>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</si>
  <si>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</si>
  <si>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</si>
  <si>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</si>
  <si>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</si>
  <si>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</si>
  <si>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</si>
  <si>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</si>
  <si>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</si>
  <si>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</si>
  <si>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</si>
  <si>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</si>
  <si>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</si>
  <si>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</si>
  <si>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</si>
  <si>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</si>
  <si>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</si>
  <si>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</si>
  <si>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</si>
  <si>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</si>
  <si>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</si>
  <si>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</si>
  <si>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</si>
  <si>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</si>
  <si>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</si>
  <si>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</si>
  <si>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</si>
  <si>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</si>
  <si>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</si>
  <si>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</si>
  <si>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</si>
  <si>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</si>
  <si>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</si>
  <si>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</si>
  <si>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</si>
  <si>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</si>
  <si>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</si>
  <si>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</si>
  <si>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</si>
  <si>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</si>
  <si>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</si>
  <si>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</si>
  <si>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</si>
  <si>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</si>
  <si>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</si>
  <si>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</si>
  <si>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</si>
  <si>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</si>
  <si>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</si>
  <si>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</si>
  <si>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</si>
  <si>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</si>
  <si>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</si>
  <si>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</si>
  <si>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</si>
  <si>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</si>
  <si>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</si>
  <si>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</si>
  <si>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</si>
  <si>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</si>
  <si>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</si>
  <si>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</si>
  <si>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</si>
  <si>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</si>
  <si>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</si>
  <si>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</si>
  <si>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</si>
  <si>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</si>
  <si>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</si>
  <si>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</si>
  <si>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</si>
  <si>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</si>
  <si>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</si>
  <si>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</si>
  <si>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</si>
  <si>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</si>
  <si>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</si>
  <si>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</si>
  <si>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</si>
  <si>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</si>
  <si>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</si>
  <si>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</si>
  <si>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</si>
  <si>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</si>
  <si>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</si>
  <si>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</si>
  <si>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</si>
  <si>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</si>
  <si>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</si>
  <si>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</si>
  <si>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</si>
  <si>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</si>
  <si>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</si>
  <si>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</si>
  <si>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</si>
  <si>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</si>
  <si>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</si>
  <si>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</si>
  <si>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</si>
  <si>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</si>
  <si>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</si>
  <si>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</si>
  <si>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</si>
  <si>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</si>
  <si>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</si>
  <si>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</si>
  <si>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</si>
  <si>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</si>
  <si>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</si>
  <si>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</si>
  <si>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</si>
  <si>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</si>
  <si>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</si>
  <si>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</si>
  <si>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</si>
  <si>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</si>
  <si>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</si>
  <si>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</si>
  <si>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</si>
  <si>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</si>
  <si>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</si>
  <si>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</si>
  <si>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</si>
  <si>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</si>
  <si>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</si>
  <si>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</si>
  <si>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</si>
  <si>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</si>
  <si>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</si>
  <si>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</si>
  <si>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</si>
  <si>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</si>
  <si>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</si>
  <si>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</si>
  <si>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</si>
  <si>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</si>
  <si>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</si>
  <si>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</si>
  <si>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</si>
  <si>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</si>
  <si>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</si>
  <si>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</si>
  <si>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</si>
  <si>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</si>
  <si>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</si>
  <si>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</si>
  <si>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</si>
  <si>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</si>
  <si>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</si>
  <si>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</si>
  <si>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</si>
  <si>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</si>
  <si>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</si>
  <si>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</si>
  <si>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</si>
  <si>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</si>
  <si>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</si>
  <si>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</si>
  <si>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</si>
  <si>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</si>
  <si>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</si>
  <si>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</si>
  <si>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</si>
  <si>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</si>
  <si>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</si>
  <si>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</si>
  <si>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</si>
  <si>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</si>
  <si>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</si>
  <si>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</si>
  <si>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</si>
  <si>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</si>
  <si>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</si>
  <si>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</si>
  <si>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</si>
  <si>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</si>
  <si>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</si>
  <si>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</si>
  <si>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</si>
  <si>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</si>
  <si>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</si>
  <si>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</si>
  <si>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</si>
  <si>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</si>
  <si>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</si>
  <si>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</si>
  <si>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</si>
  <si>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</si>
  <si>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</si>
  <si>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</si>
  <si>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</si>
  <si>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</si>
  <si>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</si>
  <si>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</si>
  <si>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</si>
  <si>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</si>
  <si>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</si>
  <si>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</si>
  <si>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</si>
  <si>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</si>
  <si>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</si>
  <si>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</si>
  <si>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</si>
  <si>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</si>
  <si>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</si>
  <si>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</si>
  <si>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</si>
  <si>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</si>
  <si>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</si>
  <si>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</si>
  <si>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</si>
  <si>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</si>
  <si>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</si>
  <si>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</si>
  <si>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</si>
  <si>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</si>
  <si>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</si>
  <si>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</si>
  <si>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</si>
  <si>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</si>
  <si>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</si>
  <si>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</si>
  <si>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</si>
  <si>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</si>
  <si>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</si>
  <si>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</si>
  <si>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</si>
  <si>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</si>
  <si>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</si>
  <si>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</si>
  <si>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</si>
  <si>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</si>
  <si>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</si>
  <si>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</si>
  <si>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</si>
  <si>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</si>
  <si>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</si>
  <si>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</si>
  <si>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</si>
  <si>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</si>
  <si>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</si>
  <si>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</si>
  <si>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</si>
  <si>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</si>
  <si>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</si>
  <si>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</si>
  <si>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</si>
  <si>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</si>
  <si>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</si>
  <si>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</si>
  <si>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</si>
  <si>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</si>
  <si>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</si>
  <si>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</si>
  <si>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</si>
  <si>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</si>
  <si>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</si>
  <si>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</si>
  <si>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</si>
  <si>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</si>
  <si>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</si>
  <si>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</si>
  <si>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</si>
  <si>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</si>
  <si>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</si>
  <si>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</si>
  <si>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</si>
  <si>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</si>
  <si>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</si>
  <si>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</si>
  <si>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</si>
  <si>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</si>
  <si>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</si>
  <si>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</si>
  <si>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</si>
  <si>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</si>
  <si>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</si>
  <si>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</si>
  <si>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</si>
  <si>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</si>
  <si>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</si>
  <si>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</si>
  <si>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</si>
  <si>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</si>
  <si>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</si>
  <si>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</si>
  <si>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</si>
  <si>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</si>
  <si>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</si>
  <si>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</si>
  <si>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</si>
  <si>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</si>
  <si>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</si>
  <si>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</si>
  <si>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</si>
  <si>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</si>
  <si>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</si>
  <si>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</si>
  <si>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</si>
  <si>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</si>
  <si>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</si>
  <si>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</si>
  <si>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</si>
  <si>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</si>
  <si>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</si>
  <si>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</si>
  <si>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</si>
  <si>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</si>
  <si>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</si>
  <si>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</si>
  <si>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</si>
  <si>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</si>
  <si>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</si>
  <si>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</si>
  <si>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</si>
  <si>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</si>
  <si>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</si>
  <si>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</si>
  <si>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</si>
  <si>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</si>
  <si>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</si>
  <si>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</si>
  <si>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</si>
  <si>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</si>
  <si>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</si>
  <si>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</si>
  <si>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</si>
  <si>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</si>
  <si>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</si>
  <si>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</si>
  <si>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</si>
  <si>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</si>
  <si>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</si>
  <si>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</si>
  <si>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</si>
  <si>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</si>
  <si>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</si>
  <si>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</si>
  <si>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</si>
  <si>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</si>
  <si>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</si>
  <si>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</si>
  <si>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</si>
  <si>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</si>
  <si>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</si>
  <si>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</si>
  <si>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</si>
  <si>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</si>
  <si>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</si>
  <si>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</si>
  <si>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</si>
  <si>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</si>
  <si>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</si>
  <si>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</si>
  <si>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</si>
  <si>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</si>
  <si>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</si>
  <si>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</si>
  <si>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</si>
  <si>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</si>
  <si>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</si>
  <si>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</si>
  <si>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</si>
  <si>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</si>
  <si>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</si>
  <si>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</si>
  <si>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</si>
  <si>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</si>
  <si>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</si>
  <si>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</si>
  <si>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</si>
  <si>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</si>
  <si>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</si>
  <si>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</si>
  <si>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</si>
  <si>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</si>
  <si>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</si>
  <si>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</si>
  <si>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</si>
  <si>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</si>
  <si>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</si>
  <si>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</si>
  <si>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</si>
  <si>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</si>
  <si>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</si>
  <si>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</si>
  <si>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</si>
  <si>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</si>
  <si>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</si>
  <si>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</si>
  <si>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</si>
  <si>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</si>
  <si>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</si>
  <si>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</si>
  <si>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</si>
  <si>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</si>
  <si>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</si>
  <si>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</si>
  <si>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</si>
  <si>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</si>
  <si>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</si>
  <si>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</si>
  <si>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</si>
  <si>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</si>
  <si>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</si>
  <si>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</si>
  <si>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</si>
  <si>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</si>
  <si>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</si>
  <si>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</si>
  <si>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</si>
  <si>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</si>
  <si>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</si>
  <si>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</si>
  <si>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</si>
  <si>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</si>
  <si>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</si>
  <si>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</si>
  <si>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</si>
  <si>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</si>
  <si>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</si>
  <si>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</si>
  <si>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</si>
  <si>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</si>
  <si>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</si>
  <si>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</si>
  <si>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</si>
  <si>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</si>
  <si>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</si>
  <si>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</si>
  <si>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</si>
  <si>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</si>
  <si>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</si>
  <si>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</si>
  <si>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</si>
  <si>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</si>
  <si>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</si>
  <si>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</si>
  <si>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</si>
  <si>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</si>
  <si>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</si>
  <si>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</si>
  <si>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</si>
  <si>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</si>
  <si>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</si>
  <si>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</si>
  <si>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</si>
  <si>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</si>
  <si>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</si>
  <si>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</si>
  <si>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</si>
  <si>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</si>
  <si>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</si>
  <si>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</si>
  <si>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</si>
  <si>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</si>
  <si>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</si>
  <si>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</si>
  <si>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</si>
  <si>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</si>
  <si>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</si>
  <si>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</si>
  <si>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</si>
  <si>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</si>
  <si>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</si>
  <si>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</si>
  <si>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</si>
  <si>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</si>
  <si>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</si>
  <si>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</si>
  <si>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</si>
  <si>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</si>
  <si>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</si>
  <si>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</si>
  <si>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</si>
  <si>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</si>
  <si>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</si>
  <si>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</si>
  <si>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</si>
  <si>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</si>
  <si>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</si>
  <si>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</si>
  <si>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</si>
  <si>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</si>
  <si>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</si>
  <si>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</si>
  <si>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</si>
  <si>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</si>
  <si>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</si>
  <si>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</si>
  <si>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</si>
  <si>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</si>
  <si>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</si>
  <si>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</si>
  <si>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</si>
  <si>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</si>
  <si>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</si>
  <si>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</si>
  <si>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</si>
  <si>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</si>
  <si>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</si>
  <si>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</si>
  <si>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</si>
  <si>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</si>
  <si>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</si>
  <si>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</si>
  <si>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</si>
  <si>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</si>
  <si>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</si>
  <si>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</si>
  <si>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</si>
  <si>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</si>
  <si>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</si>
  <si>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</si>
  <si>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</si>
  <si>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</si>
  <si>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</si>
  <si>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</si>
  <si>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</si>
  <si>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</si>
  <si>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</si>
  <si>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</si>
  <si>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</si>
  <si>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</si>
  <si>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</si>
  <si>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</si>
  <si>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</si>
  <si>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</si>
  <si>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</si>
  <si>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</si>
  <si>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</si>
  <si>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</si>
  <si>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</si>
  <si>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</si>
  <si>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</si>
  <si>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</si>
  <si>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</si>
  <si>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</si>
  <si>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</si>
  <si>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</si>
  <si>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</si>
  <si>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</si>
  <si>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</si>
  <si>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</si>
  <si>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</si>
  <si>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</si>
  <si>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</si>
  <si>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</si>
  <si>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</si>
  <si>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</si>
  <si>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</si>
  <si>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</si>
  <si>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</si>
  <si>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</si>
  <si>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</si>
  <si>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</si>
  <si>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</si>
  <si>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</si>
  <si>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</si>
  <si>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</si>
  <si>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</si>
  <si>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</si>
  <si>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</si>
  <si>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</si>
  <si>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</si>
  <si>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</si>
  <si>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</si>
  <si>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</si>
  <si>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</si>
  <si>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</si>
  <si>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</si>
  <si>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</si>
  <si>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</si>
  <si>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</si>
  <si>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</si>
  <si>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</si>
  <si>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</si>
  <si>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</si>
  <si>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</si>
  <si>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</si>
  <si>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</si>
  <si>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</si>
  <si>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</si>
  <si>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</si>
  <si>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</si>
  <si>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</si>
  <si>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</si>
  <si>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</si>
  <si>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</si>
  <si>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</si>
  <si>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</si>
  <si>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</si>
  <si>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</si>
  <si>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</si>
  <si>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</si>
  <si>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</si>
  <si>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</si>
  <si>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</si>
  <si>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</si>
  <si>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</si>
  <si>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</si>
  <si>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</si>
  <si>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</si>
  <si>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</si>
  <si>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</si>
  <si>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</si>
  <si>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</si>
  <si>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</si>
  <si>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</si>
  <si>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</si>
  <si>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</si>
  <si>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</si>
  <si>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</si>
  <si>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</si>
  <si>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</si>
  <si>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</si>
  <si>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</si>
  <si>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</si>
  <si>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</si>
  <si>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</si>
  <si>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</si>
  <si>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</si>
  <si>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</si>
  <si>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</si>
  <si>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</si>
  <si>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</si>
  <si>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</si>
  <si>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</si>
  <si>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</si>
  <si>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</si>
  <si>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</si>
  <si>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</si>
  <si>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</si>
  <si>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</si>
  <si>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</si>
  <si>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</si>
  <si>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</si>
  <si>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</si>
  <si>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</si>
  <si>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</si>
  <si>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</si>
  <si>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</si>
  <si>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</si>
  <si>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</si>
  <si>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</si>
  <si>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</si>
  <si>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</si>
  <si>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</si>
  <si>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</si>
  <si>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</si>
  <si>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</si>
  <si>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</si>
  <si>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</si>
  <si>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</si>
  <si>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</si>
  <si>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</si>
  <si>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</si>
  <si>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</si>
  <si>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</si>
  <si>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</si>
  <si>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</si>
  <si>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</si>
  <si>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</si>
  <si>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</si>
  <si>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</si>
  <si>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</si>
  <si>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</si>
  <si>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</si>
  <si>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</si>
  <si>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</si>
  <si>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</si>
  <si>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</si>
  <si>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</si>
  <si>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</si>
  <si>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</si>
  <si>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</si>
  <si>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</si>
  <si>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</si>
  <si>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</si>
  <si>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</si>
  <si>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</si>
  <si>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</si>
  <si>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</si>
  <si>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</si>
  <si>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</si>
  <si>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</si>
  <si>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</si>
  <si>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</si>
  <si>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</si>
  <si>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</si>
  <si>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</si>
  <si>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</si>
  <si>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</si>
  <si>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</si>
  <si>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</si>
  <si>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</si>
  <si>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</si>
  <si>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</si>
  <si>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</si>
  <si>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</si>
  <si>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</si>
  <si>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</si>
  <si>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</si>
  <si>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</si>
  <si>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</si>
  <si>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</si>
  <si>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</si>
  <si>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</si>
  <si>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</si>
  <si>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</si>
  <si>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</si>
  <si>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</si>
  <si>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</si>
  <si>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</si>
  <si>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</si>
  <si>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</si>
  <si>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</si>
  <si>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</si>
  <si>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</si>
  <si>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</si>
  <si>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</si>
  <si>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</si>
  <si>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</si>
  <si>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</si>
  <si>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</si>
  <si>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</si>
  <si>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</si>
  <si>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</si>
  <si>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</si>
  <si>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</si>
  <si>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</si>
  <si>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</si>
  <si>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</si>
  <si>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</si>
  <si>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</si>
  <si>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</si>
  <si>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</si>
  <si>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</si>
  <si>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</si>
  <si>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</si>
  <si>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</si>
  <si>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</si>
  <si>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</si>
  <si>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</si>
  <si>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</si>
  <si>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</si>
  <si>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</si>
  <si>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</si>
  <si>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</si>
  <si>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</si>
  <si>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</si>
  <si>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</si>
  <si>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</si>
  <si>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</si>
  <si>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</si>
  <si>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</si>
  <si>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</si>
  <si>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</si>
  <si>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</si>
  <si>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</si>
  <si>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</si>
  <si>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</si>
  <si>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</si>
  <si>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</si>
  <si>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</si>
  <si>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</si>
  <si>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</si>
  <si>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</si>
  <si>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</si>
  <si>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</si>
  <si>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</si>
  <si>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</si>
  <si>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</si>
  <si>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</si>
  <si>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</si>
  <si>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</si>
  <si>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</si>
  <si>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</si>
  <si>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</si>
  <si>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</si>
  <si>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</si>
  <si>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</si>
  <si>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</si>
  <si>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</si>
  <si>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</si>
  <si>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</si>
  <si>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</si>
  <si>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</si>
  <si>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</si>
  <si>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</si>
  <si>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</si>
  <si>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</si>
  <si>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</si>
  <si>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</si>
  <si>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</si>
  <si>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</si>
  <si>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</si>
  <si>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</si>
  <si>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</si>
  <si>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</si>
  <si>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</si>
  <si>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</si>
  <si>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</si>
  <si>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</si>
  <si>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</si>
  <si>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</si>
  <si>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</si>
  <si>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</si>
  <si>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</si>
  <si>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</si>
  <si>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</si>
  <si>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</si>
  <si>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</si>
  <si>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</si>
  <si>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</si>
  <si>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</si>
  <si>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</si>
  <si>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</si>
  <si>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</si>
  <si>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</si>
  <si>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</si>
  <si>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</si>
  <si>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</si>
  <si>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</si>
  <si>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</si>
  <si>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</si>
  <si>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</si>
  <si>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</si>
  <si>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</si>
  <si>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</si>
  <si>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</si>
  <si>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</si>
  <si>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</si>
  <si>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</si>
  <si>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</si>
  <si>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</si>
  <si>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</si>
  <si>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</si>
  <si>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</si>
  <si>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</si>
  <si>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</si>
  <si>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</si>
  <si>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</si>
  <si>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</si>
  <si>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</si>
  <si>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</si>
  <si>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</si>
  <si>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</si>
  <si>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</si>
  <si>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</si>
  <si>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</si>
  <si>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</si>
  <si>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</si>
  <si>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</si>
  <si>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</si>
  <si>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</si>
  <si>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</si>
  <si>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</si>
  <si>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</si>
  <si>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</si>
  <si>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</si>
  <si>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</si>
  <si>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</si>
  <si>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</si>
  <si>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</si>
  <si>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</si>
  <si>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</si>
  <si>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</si>
  <si>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</si>
  <si>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</si>
  <si>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</si>
  <si>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</si>
  <si>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</si>
  <si>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</si>
  <si>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</si>
  <si>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</si>
  <si>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</si>
  <si>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</si>
  <si>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</si>
  <si>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</si>
  <si>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</si>
  <si>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</si>
  <si>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</si>
  <si>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</si>
  <si>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</si>
  <si>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</si>
  <si>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</si>
  <si>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</si>
  <si>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</si>
  <si>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</si>
  <si>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</si>
  <si>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</si>
  <si>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</si>
  <si>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</si>
  <si>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</si>
  <si>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</si>
  <si>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</si>
  <si>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</si>
  <si>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</si>
  <si>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</si>
  <si>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</si>
  <si>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</si>
  <si>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</si>
  <si>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</si>
  <si>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</si>
  <si>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</si>
  <si>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</si>
  <si>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</si>
  <si>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</si>
  <si>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</si>
  <si>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</si>
  <si>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</si>
  <si>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</si>
  <si>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</si>
  <si>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</si>
  <si>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</si>
  <si>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</si>
  <si>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</si>
  <si>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</si>
  <si>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</si>
  <si>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</si>
  <si>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</si>
  <si>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</si>
  <si>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</si>
  <si>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</si>
  <si>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</si>
  <si>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</si>
  <si>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</si>
  <si>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</si>
  <si>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</si>
  <si>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</si>
  <si>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</si>
  <si>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</si>
  <si>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</si>
  <si>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</si>
  <si>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</si>
  <si>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</si>
  <si>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</si>
  <si>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</si>
  <si>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</si>
  <si>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</si>
  <si>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</si>
  <si>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</si>
  <si>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</si>
  <si>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</si>
  <si>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</si>
  <si>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</si>
  <si>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</si>
  <si>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</si>
  <si>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</si>
  <si>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</si>
  <si>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</si>
  <si>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</si>
  <si>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</si>
  <si>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</si>
  <si>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</si>
  <si>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</si>
  <si>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</si>
  <si>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</si>
  <si>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</si>
  <si>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</si>
  <si>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</si>
  <si>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</si>
  <si>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</si>
  <si>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</si>
  <si>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</si>
  <si>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</si>
  <si>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</si>
  <si>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</si>
  <si>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</si>
  <si>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</si>
  <si>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</si>
  <si>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</si>
  <si>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</si>
  <si>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</si>
  <si>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</si>
  <si>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</si>
  <si>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</si>
  <si>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</si>
  <si>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</si>
  <si>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</si>
  <si>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</si>
  <si>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</si>
  <si>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</si>
  <si>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</si>
  <si>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</si>
  <si>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</si>
  <si>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</si>
  <si>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</si>
  <si>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</si>
  <si>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</si>
  <si>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</si>
  <si>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</si>
  <si>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</si>
  <si>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</si>
  <si>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</si>
  <si>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</si>
  <si>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</si>
  <si>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</si>
  <si>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</si>
  <si>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</si>
  <si>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</si>
  <si>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</si>
  <si>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</si>
  <si>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</si>
  <si>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</si>
  <si>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</si>
  <si>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</si>
  <si>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</si>
  <si>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</si>
  <si>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</si>
  <si>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</si>
  <si>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</si>
  <si>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</si>
  <si>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</si>
  <si>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</si>
  <si>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</si>
  <si>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</si>
  <si>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</si>
  <si>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</si>
  <si>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</si>
  <si>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</si>
  <si>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</si>
  <si>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</si>
  <si>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</si>
  <si>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</si>
  <si>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</si>
  <si>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</si>
  <si>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</si>
  <si>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</si>
  <si>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</si>
  <si>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</si>
  <si>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</si>
  <si>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</si>
  <si>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</si>
  <si>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</si>
  <si>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</si>
  <si>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</si>
  <si>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</si>
  <si>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</si>
  <si>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</si>
  <si>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</si>
  <si>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</si>
  <si>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</si>
  <si>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</si>
  <si>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</si>
  <si>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</si>
  <si>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</si>
  <si>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</si>
  <si>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</si>
  <si>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</si>
  <si>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</si>
  <si>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</si>
  <si>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</si>
  <si>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</si>
  <si>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</si>
  <si>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</si>
  <si>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</si>
  <si>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</si>
  <si>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</si>
  <si>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</si>
  <si>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</si>
  <si>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</si>
  <si>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</si>
  <si>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</si>
  <si>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</si>
  <si>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</si>
  <si>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</si>
  <si>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</si>
  <si>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</si>
  <si>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</si>
  <si>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</si>
  <si>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</si>
  <si>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</si>
  <si>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</si>
  <si>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</si>
  <si>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</si>
  <si>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</si>
  <si>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</si>
  <si>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</si>
  <si>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</si>
  <si>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</si>
  <si>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</si>
  <si>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</si>
  <si>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</si>
  <si>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</si>
  <si>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</si>
  <si>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</si>
  <si>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</si>
  <si>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</si>
  <si>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</si>
  <si>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</si>
  <si>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</si>
  <si>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</si>
  <si>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</si>
  <si>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</si>
  <si>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</si>
  <si>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</si>
  <si>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</si>
  <si>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</si>
  <si>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</si>
  <si>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</si>
  <si>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</si>
  <si>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</si>
  <si>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</si>
  <si>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</si>
  <si>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</si>
  <si>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</si>
  <si>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</si>
  <si>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</si>
  <si>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</si>
  <si>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</si>
  <si>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</si>
  <si>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</si>
  <si>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</si>
  <si>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</si>
  <si>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</si>
  <si>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</si>
  <si>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</si>
  <si>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</si>
  <si>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</si>
  <si>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</si>
  <si>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</si>
  <si>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</si>
  <si>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</si>
  <si>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</si>
  <si>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</si>
  <si>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</si>
  <si>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</si>
  <si>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</si>
  <si>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</si>
  <si>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</si>
  <si>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</si>
  <si>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</si>
  <si>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</si>
  <si>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</si>
  <si>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</si>
  <si>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</si>
  <si>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</si>
  <si>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</si>
  <si>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</si>
  <si>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</si>
  <si>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</si>
  <si>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</si>
  <si>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</si>
  <si>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</si>
  <si>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</si>
  <si>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</si>
  <si>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</si>
  <si>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</si>
  <si>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</si>
  <si>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</si>
  <si>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</si>
  <si>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</si>
  <si>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</si>
  <si>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</si>
  <si>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</si>
  <si>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</si>
  <si>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</si>
  <si>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</si>
  <si>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</si>
  <si>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</si>
  <si>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</si>
  <si>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</si>
  <si>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</si>
  <si>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</si>
  <si>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</si>
  <si>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</si>
  <si>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</si>
  <si>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</si>
  <si>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</si>
  <si>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</si>
  <si>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</si>
  <si>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</si>
  <si>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</si>
  <si>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</si>
  <si>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</si>
  <si>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</si>
  <si>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</si>
  <si>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</si>
  <si>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</si>
  <si>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</si>
  <si>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</si>
  <si>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</si>
  <si>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</si>
  <si>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</si>
  <si>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</si>
  <si>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</si>
  <si>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</si>
  <si>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</si>
  <si>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</si>
  <si>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</si>
  <si>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</si>
  <si>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</si>
  <si>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</si>
  <si>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</si>
  <si>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</si>
  <si>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</si>
  <si>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</si>
  <si>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</si>
  <si>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</si>
  <si>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</si>
  <si>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</si>
  <si>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</si>
  <si>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</si>
  <si>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</si>
  <si>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</si>
  <si>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</si>
  <si>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</si>
  <si>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</si>
  <si>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</si>
  <si>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</si>
  <si>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</si>
  <si>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</si>
  <si>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</si>
  <si>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</si>
  <si>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</si>
  <si>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</si>
  <si>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</si>
  <si>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</si>
  <si>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</si>
  <si>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</si>
  <si>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</si>
  <si>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</si>
  <si>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</si>
  <si>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</si>
  <si>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</si>
  <si>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</si>
  <si>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</si>
  <si>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</si>
  <si>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</si>
  <si>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</si>
  <si>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</si>
  <si>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</si>
  <si>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</si>
  <si>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</si>
  <si>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</si>
  <si>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</si>
  <si>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</si>
  <si>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</si>
  <si>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</si>
  <si>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</si>
  <si>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</si>
  <si>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</si>
  <si>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</si>
  <si>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</si>
  <si>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</si>
  <si>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</si>
  <si>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</si>
  <si>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</si>
  <si>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</si>
  <si>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</si>
  <si>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</si>
  <si>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</si>
  <si>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</si>
  <si>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</si>
  <si>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</si>
  <si>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</si>
  <si>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</si>
  <si>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</si>
  <si>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</si>
  <si>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</si>
  <si>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</si>
  <si>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</si>
  <si>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</si>
  <si>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</si>
  <si>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</si>
  <si>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</si>
  <si>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</si>
  <si>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</si>
  <si>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</si>
  <si>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</si>
  <si>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</si>
  <si>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</si>
  <si>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</si>
  <si>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</si>
  <si>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</si>
  <si>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</si>
  <si>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</si>
  <si>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</si>
  <si>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</si>
  <si>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</si>
  <si>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</si>
  <si>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</si>
  <si>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</si>
  <si>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</si>
  <si>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</si>
  <si>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</si>
  <si>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</si>
  <si>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</si>
  <si>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</si>
  <si>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</si>
  <si>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</si>
  <si>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</si>
  <si>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</si>
  <si>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</si>
  <si>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</si>
  <si>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</si>
  <si>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</si>
  <si>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</si>
  <si>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</si>
  <si>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</si>
  <si>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</si>
  <si>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</si>
  <si>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</si>
  <si>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</si>
  <si>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</si>
  <si>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</si>
  <si>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</si>
  <si>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</si>
  <si>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</si>
  <si>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</si>
  <si>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</si>
  <si>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</si>
  <si>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</si>
  <si>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</si>
  <si>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</si>
  <si>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</si>
  <si>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</si>
  <si>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</si>
  <si>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</si>
  <si>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</si>
  <si>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</si>
  <si>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</si>
  <si>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</si>
  <si>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</si>
  <si>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</si>
  <si>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</si>
  <si>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</si>
  <si>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</si>
  <si>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</si>
  <si>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</si>
  <si>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</si>
  <si>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</si>
  <si>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</si>
  <si>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</si>
  <si>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</si>
  <si>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</si>
  <si>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</si>
  <si>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</si>
  <si>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</si>
  <si>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</si>
  <si>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</si>
  <si>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</si>
  <si>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</si>
  <si>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</si>
  <si>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</si>
  <si>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</si>
  <si>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</si>
  <si>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</si>
  <si>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</si>
  <si>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</si>
  <si>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</si>
  <si>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</si>
  <si>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</si>
  <si>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</si>
  <si>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</si>
  <si>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</si>
  <si>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</si>
  <si>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</si>
  <si>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</si>
  <si>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</si>
  <si>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</si>
  <si>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</si>
  <si>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</si>
  <si>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</si>
  <si>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</si>
  <si>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</si>
  <si>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</si>
  <si>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</si>
  <si>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</si>
  <si>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</si>
  <si>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</si>
  <si>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</si>
  <si>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</si>
  <si>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</si>
  <si>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</si>
  <si>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</si>
  <si>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</si>
  <si>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</si>
  <si>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</si>
  <si>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</si>
  <si>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</si>
  <si>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</si>
  <si>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</si>
  <si>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</si>
  <si>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</si>
  <si>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</si>
  <si>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</si>
  <si>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</si>
  <si>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</si>
  <si>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</si>
  <si>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</si>
  <si>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</si>
  <si>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</si>
  <si>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</si>
  <si>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</si>
  <si>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</si>
  <si>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</si>
  <si>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</si>
  <si>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</si>
  <si>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</si>
  <si>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</si>
  <si>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</si>
  <si>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</si>
  <si>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</si>
  <si>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</si>
  <si>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</si>
  <si>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</si>
  <si>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</si>
  <si>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</si>
  <si>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</si>
  <si>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</si>
  <si>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</si>
  <si>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</si>
  <si>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</si>
  <si>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</si>
  <si>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</si>
  <si>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</si>
  <si>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</si>
  <si>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</si>
  <si>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</si>
  <si>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</si>
  <si>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</si>
  <si>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</si>
  <si>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</si>
  <si>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</si>
  <si>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</si>
  <si>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</si>
  <si>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</si>
  <si>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</si>
  <si>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</si>
  <si>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</si>
  <si>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</si>
  <si>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</si>
  <si>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</si>
  <si>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</si>
  <si>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</si>
  <si>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</si>
  <si>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</si>
  <si>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</si>
  <si>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</si>
  <si>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</si>
  <si>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</si>
  <si>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</si>
  <si>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</si>
  <si>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</si>
  <si>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</si>
  <si>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</si>
  <si>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</si>
  <si>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</si>
  <si>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</si>
  <si>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</si>
  <si>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</si>
  <si>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</si>
  <si>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</si>
  <si>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</si>
  <si>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</si>
  <si>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</si>
  <si>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</si>
  <si>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</si>
  <si>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</si>
  <si>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</si>
  <si>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</si>
  <si>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</si>
  <si>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</si>
  <si>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</si>
  <si>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</si>
  <si>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</si>
  <si>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</si>
  <si>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</si>
  <si>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</si>
  <si>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</si>
  <si>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</si>
  <si>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</si>
  <si>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</si>
  <si>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</si>
  <si>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</si>
  <si>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</si>
  <si>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</si>
  <si>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</si>
  <si>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</si>
  <si>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</si>
  <si>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</si>
  <si>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</si>
  <si>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</si>
  <si>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</si>
  <si>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</si>
  <si>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</si>
  <si>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</si>
  <si>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</si>
  <si>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</si>
  <si>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</si>
  <si>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</si>
  <si>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</si>
  <si>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</si>
  <si>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</si>
  <si>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</si>
  <si>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</si>
  <si>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</si>
  <si>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</si>
  <si>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</si>
  <si>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</si>
  <si>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</si>
  <si>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</si>
  <si>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</si>
  <si>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</si>
  <si>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</si>
  <si>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</si>
  <si>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</si>
  <si>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</si>
  <si>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</si>
  <si>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</si>
  <si>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</si>
  <si>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</si>
  <si>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</si>
  <si>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</si>
  <si>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</si>
  <si>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</si>
  <si>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</si>
  <si>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</si>
  <si>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</si>
  <si>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</si>
  <si>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</si>
  <si>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</si>
  <si>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</si>
  <si>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</si>
  <si>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</si>
  <si>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</si>
  <si>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</si>
  <si>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</si>
  <si>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</si>
  <si>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</si>
  <si>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</si>
  <si>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</si>
  <si>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</si>
  <si>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</si>
  <si>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</si>
  <si>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</si>
  <si>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</si>
  <si>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</si>
  <si>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</si>
  <si>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</si>
  <si>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</si>
  <si>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</si>
  <si>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</si>
  <si>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</si>
  <si>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</si>
  <si>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</si>
  <si>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</si>
  <si>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</si>
  <si>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</si>
  <si>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</si>
  <si>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</si>
  <si>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</si>
  <si>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</si>
  <si>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</si>
  <si>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</si>
  <si>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</si>
  <si>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</si>
  <si>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</si>
  <si>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</si>
  <si>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</si>
  <si>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</si>
  <si>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</si>
  <si>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</si>
  <si>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</si>
  <si>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</si>
  <si>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</si>
  <si>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</si>
  <si>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</si>
  <si>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</si>
  <si>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</si>
  <si>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</si>
  <si>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</si>
  <si>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</si>
  <si>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</si>
  <si>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</si>
  <si>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</si>
  <si>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</si>
  <si>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</si>
  <si>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</si>
  <si>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</si>
  <si>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</si>
  <si>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</si>
  <si>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</si>
  <si>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</si>
  <si>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</si>
  <si>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</si>
  <si>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</si>
  <si>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</si>
  <si>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</si>
  <si>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</si>
  <si>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</si>
  <si>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</si>
  <si>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</si>
  <si>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</si>
  <si>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</si>
  <si>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</si>
  <si>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</si>
  <si>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</si>
  <si>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</si>
  <si>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</si>
  <si>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</si>
  <si>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</si>
  <si>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</si>
  <si>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</si>
  <si>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</si>
  <si>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</si>
  <si>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</si>
  <si>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</si>
  <si>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</si>
  <si>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</si>
  <si>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</si>
  <si>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</si>
  <si>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</si>
  <si>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</si>
  <si>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</si>
  <si>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</si>
  <si>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</si>
  <si>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</si>
  <si>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</si>
  <si>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</si>
  <si>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</si>
  <si>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</si>
  <si>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</si>
  <si>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</si>
  <si>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</si>
  <si>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</si>
  <si>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</si>
  <si>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</si>
  <si>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</si>
  <si>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</si>
  <si>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</si>
  <si>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</si>
  <si>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</si>
  <si>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</si>
  <si>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</si>
  <si>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</si>
  <si>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</si>
  <si>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</si>
  <si>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</si>
  <si>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</si>
  <si>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</si>
  <si>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</si>
  <si>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</si>
  <si>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</si>
  <si>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</si>
  <si>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</si>
  <si>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</si>
  <si>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</si>
  <si>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</si>
  <si>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</si>
  <si>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</si>
  <si>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</si>
  <si>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</si>
  <si>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</si>
  <si>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</si>
  <si>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</si>
  <si>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</si>
  <si>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</si>
  <si>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</si>
  <si>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</si>
  <si>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</si>
  <si>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</si>
  <si>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</si>
  <si>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</si>
  <si>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</si>
  <si>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</si>
  <si>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</si>
  <si>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</si>
  <si>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</si>
  <si>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</si>
  <si>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</si>
  <si>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</si>
  <si>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</si>
  <si>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</si>
  <si>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</si>
  <si>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</si>
  <si>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</si>
  <si>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</si>
  <si>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</si>
  <si>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</si>
  <si>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</si>
  <si>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</si>
  <si>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</si>
  <si>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</si>
  <si>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</si>
  <si>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</si>
  <si>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</si>
  <si>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</si>
  <si>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</si>
  <si>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</si>
  <si>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</si>
  <si>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</si>
  <si>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</si>
  <si>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</si>
  <si>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</si>
  <si>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</si>
  <si>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</si>
  <si>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</si>
  <si>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</si>
  <si>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</si>
  <si>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</si>
  <si>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</si>
  <si>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</si>
  <si>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</si>
  <si>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</si>
  <si>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</si>
  <si>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</si>
  <si>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</si>
  <si>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</si>
  <si>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</si>
  <si>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</si>
  <si>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</si>
  <si>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</si>
  <si>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</si>
  <si>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</si>
  <si>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</si>
  <si>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</si>
  <si>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</si>
  <si>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</si>
  <si>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</si>
  <si>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</si>
  <si>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</si>
  <si>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</si>
  <si>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</si>
  <si>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</si>
  <si>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</si>
  <si>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</si>
  <si>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</si>
  <si>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</si>
  <si>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</si>
  <si>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</si>
  <si>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</si>
  <si>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</si>
  <si>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</si>
  <si>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</si>
  <si>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</si>
  <si>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</si>
  <si>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</si>
  <si>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</si>
  <si>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</si>
  <si>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</si>
  <si>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</si>
  <si>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</si>
  <si>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</si>
  <si>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</si>
  <si>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</si>
  <si>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</si>
  <si>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</si>
  <si>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</si>
  <si>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</si>
  <si>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</si>
  <si>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</si>
  <si>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</si>
  <si>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</si>
  <si>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</si>
  <si>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</si>
  <si>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</si>
  <si>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</si>
  <si>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</si>
  <si>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</si>
  <si>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</si>
  <si>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</si>
  <si>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</si>
  <si>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</si>
  <si>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</si>
  <si>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</si>
  <si>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</si>
  <si>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</si>
  <si>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</si>
  <si>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</si>
  <si>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</si>
  <si>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</si>
  <si>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</si>
  <si>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</si>
  <si>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</si>
  <si>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</si>
  <si>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</si>
  <si>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</si>
  <si>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</si>
  <si>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</si>
  <si>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</si>
  <si>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</si>
  <si>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</si>
  <si>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</si>
  <si>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</si>
  <si>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</si>
  <si>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</si>
  <si>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</si>
  <si>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</si>
  <si>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</si>
  <si>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</si>
  <si>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</si>
  <si>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</si>
  <si>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</si>
  <si>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</si>
  <si>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</si>
  <si>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</si>
  <si>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</si>
  <si>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</si>
  <si>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</si>
  <si>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</si>
  <si>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</si>
  <si>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</si>
  <si>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</si>
  <si>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</si>
  <si>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</si>
  <si>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</si>
  <si>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</si>
  <si>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</si>
  <si>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</si>
  <si>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</si>
  <si>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</si>
  <si>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</si>
  <si>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</si>
  <si>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</si>
  <si>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</si>
  <si>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</si>
  <si>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</si>
  <si>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</si>
  <si>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</si>
  <si>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</si>
  <si>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</si>
  <si>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</si>
  <si>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</si>
  <si>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</si>
  <si>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</si>
  <si>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</si>
  <si>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</si>
  <si>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</si>
  <si>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</si>
  <si>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</si>
  <si>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</si>
  <si>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</si>
  <si>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</si>
  <si>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</si>
  <si>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</si>
  <si>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</si>
  <si>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</si>
  <si>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</si>
  <si>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</si>
  <si>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</si>
  <si>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</si>
  <si>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</si>
  <si>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</si>
  <si>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</si>
  <si>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</si>
  <si>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</si>
  <si>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</si>
  <si>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</si>
  <si>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</si>
  <si>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</si>
  <si>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</si>
  <si>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</si>
  <si>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</si>
  <si>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</si>
  <si>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</si>
  <si>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</si>
  <si>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</si>
  <si>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</si>
  <si>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</si>
  <si>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</si>
  <si>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</si>
  <si>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</si>
  <si>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</si>
  <si>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</si>
  <si>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</si>
  <si>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</si>
  <si>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</si>
  <si>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</si>
  <si>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</si>
  <si>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</si>
  <si>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</si>
  <si>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</si>
  <si>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</si>
  <si>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</si>
  <si>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</si>
  <si>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</si>
  <si>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</si>
  <si>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</si>
  <si>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</si>
  <si>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</si>
  <si>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</si>
  <si>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</si>
  <si>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</si>
  <si>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</si>
  <si>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</si>
  <si>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</si>
  <si>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</si>
  <si>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</si>
  <si>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</si>
  <si>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</si>
  <si>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</si>
  <si>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</si>
  <si>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</si>
  <si>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</si>
  <si>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</si>
  <si>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</si>
  <si>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</si>
  <si>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</si>
  <si>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</si>
  <si>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</si>
  <si>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</si>
  <si>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</si>
  <si>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</si>
  <si>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</si>
  <si>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</si>
  <si>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</si>
  <si>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</si>
  <si>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</si>
  <si>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</si>
  <si>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</si>
  <si>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</si>
  <si>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</si>
  <si>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</si>
  <si>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</si>
  <si>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</si>
  <si>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</si>
  <si>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</si>
  <si>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</si>
  <si>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</si>
  <si>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</si>
  <si>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</si>
  <si>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</si>
  <si>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</si>
  <si>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</si>
  <si>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</si>
  <si>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</si>
  <si>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</si>
  <si>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</si>
  <si>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</si>
  <si>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</si>
  <si>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</si>
  <si>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</si>
  <si>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</si>
  <si>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</si>
  <si>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</si>
  <si>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</si>
  <si>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</si>
  <si>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</si>
  <si>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</si>
  <si>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</si>
  <si>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</si>
  <si>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</si>
  <si>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</si>
  <si>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</si>
  <si>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</si>
  <si>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</si>
  <si>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</si>
  <si>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</si>
  <si>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</si>
  <si>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</si>
  <si>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</si>
  <si>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</si>
  <si>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</si>
  <si>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</si>
  <si>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</si>
  <si>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</si>
  <si>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</si>
  <si>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</si>
  <si>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</si>
  <si>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</si>
  <si>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</si>
  <si>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</si>
  <si>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</si>
  <si>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</si>
  <si>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</si>
  <si>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</si>
  <si>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</si>
  <si>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</si>
  <si>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</si>
  <si>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</si>
  <si>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</si>
  <si>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</si>
  <si>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</si>
  <si>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</si>
  <si>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</si>
  <si>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</si>
  <si>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</si>
  <si>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</si>
  <si>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</si>
  <si>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</si>
  <si>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</si>
  <si>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</si>
  <si>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</si>
  <si>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</si>
  <si>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</si>
  <si>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</si>
  <si>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</si>
  <si>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</si>
  <si>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</si>
  <si>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</si>
  <si>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</si>
  <si>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</si>
  <si>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</si>
  <si>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</si>
  <si>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</si>
  <si>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</si>
  <si>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</si>
  <si>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</si>
  <si>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</si>
  <si>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</si>
  <si>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</si>
  <si>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</si>
  <si>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</si>
  <si>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</si>
  <si>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</si>
  <si>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</si>
  <si>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</si>
  <si>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</si>
  <si>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</si>
  <si>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</si>
  <si>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</si>
  <si>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</si>
  <si>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</si>
  <si>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</si>
  <si>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</si>
  <si>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</si>
  <si>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</si>
  <si>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</si>
  <si>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</si>
  <si>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</si>
  <si>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</si>
  <si>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</si>
  <si>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</si>
  <si>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</si>
  <si>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</si>
  <si>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</si>
  <si>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</si>
  <si>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</si>
  <si>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</si>
  <si>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</si>
  <si>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</si>
  <si>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</si>
  <si>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</si>
  <si>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</si>
  <si>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</si>
  <si>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</si>
  <si>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</si>
  <si>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</si>
  <si>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</si>
  <si>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</si>
  <si>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</si>
  <si>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</si>
  <si>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</si>
  <si>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</si>
  <si>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</si>
  <si>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</si>
  <si>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</si>
  <si>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</si>
  <si>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</si>
  <si>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</si>
  <si>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</si>
  <si>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</si>
  <si>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</si>
  <si>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</si>
  <si>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</si>
  <si>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</si>
  <si>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</si>
  <si>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</si>
  <si>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</si>
  <si>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</si>
  <si>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</si>
  <si>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</si>
  <si>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</si>
  <si>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</si>
  <si>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</si>
  <si>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</si>
  <si>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</si>
  <si>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</si>
  <si>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</si>
  <si>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</si>
  <si>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</si>
  <si>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</si>
  <si>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</si>
  <si>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</si>
  <si>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</si>
  <si>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</si>
  <si>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</si>
  <si>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</si>
  <si>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</si>
  <si>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</si>
  <si>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</si>
  <si>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</si>
  <si>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</si>
  <si>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</si>
  <si>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</si>
  <si>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</si>
  <si>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</si>
  <si>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</si>
  <si>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</si>
  <si>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</si>
  <si>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</si>
  <si>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</si>
  <si>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</si>
  <si>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</si>
  <si>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</si>
  <si>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</si>
  <si>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</si>
  <si>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</si>
  <si>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</si>
  <si>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</si>
  <si>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</si>
  <si>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</si>
  <si>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</si>
  <si>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</si>
  <si>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</si>
  <si>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</si>
  <si>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</si>
  <si>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</si>
  <si>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</si>
  <si>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</si>
  <si>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</si>
  <si>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</si>
  <si>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</si>
  <si>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</si>
  <si>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</si>
  <si>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</si>
  <si>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</si>
  <si>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</si>
  <si>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</si>
  <si>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</si>
  <si>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</si>
  <si>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</si>
  <si>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</si>
  <si>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</si>
  <si>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</si>
  <si>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</si>
  <si>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</si>
  <si>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</si>
  <si>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</si>
  <si>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</si>
  <si>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</si>
  <si>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</si>
  <si>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</si>
  <si>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</si>
  <si>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</si>
  <si>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</si>
  <si>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</si>
  <si>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</si>
  <si>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</si>
  <si>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</si>
  <si>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</si>
  <si>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</si>
  <si>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</si>
  <si>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</si>
  <si>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</si>
  <si>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</si>
  <si>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</si>
  <si>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</si>
  <si>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</si>
  <si>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</si>
  <si>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</si>
  <si>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</si>
  <si>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</si>
  <si>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</si>
  <si>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</si>
  <si>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</si>
  <si>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</si>
  <si>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</si>
  <si>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</si>
  <si>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</si>
  <si>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</si>
  <si>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</si>
  <si>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</si>
  <si>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</si>
  <si>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</si>
  <si>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</si>
  <si>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</si>
  <si>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</si>
  <si>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</si>
  <si>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</si>
  <si>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</si>
  <si>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</si>
  <si>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</si>
  <si>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</si>
  <si>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</si>
  <si>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</si>
  <si>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</si>
  <si>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</si>
  <si>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</si>
  <si>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</si>
  <si>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</si>
  <si>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</si>
  <si>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</si>
  <si>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</si>
  <si>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</si>
  <si>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</si>
  <si>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</si>
  <si>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</si>
  <si>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</si>
  <si>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</si>
  <si>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</si>
  <si>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</si>
  <si>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</si>
  <si>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</si>
  <si>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</si>
  <si>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</si>
  <si>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</si>
  <si>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</si>
  <si>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</si>
  <si>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</si>
  <si>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</si>
  <si>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</si>
  <si>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</si>
  <si>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</si>
  <si>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</si>
  <si>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</si>
  <si>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</si>
  <si>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</si>
  <si>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</si>
  <si>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</si>
  <si>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</si>
  <si>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</si>
  <si>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</si>
  <si>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</si>
  <si>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</si>
  <si>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</si>
  <si>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</si>
  <si>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</si>
  <si>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</si>
  <si>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</si>
  <si>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</si>
  <si>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</si>
  <si>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</si>
  <si>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</si>
  <si>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</si>
  <si>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</si>
  <si>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</si>
  <si>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</si>
  <si>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</si>
  <si>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</si>
  <si>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</si>
  <si>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</si>
  <si>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</si>
  <si>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</si>
  <si>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</si>
  <si>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</si>
  <si>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</si>
  <si>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</si>
  <si>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</si>
  <si>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</si>
  <si>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</si>
  <si>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</si>
  <si>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</si>
  <si>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</si>
  <si>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</si>
  <si>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</si>
  <si>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</si>
  <si>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</si>
  <si>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</si>
  <si>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</si>
  <si>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</si>
  <si>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</si>
  <si>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</si>
  <si>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</si>
  <si>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</si>
  <si>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</si>
  <si>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</si>
  <si>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</si>
  <si>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</si>
  <si>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</si>
  <si>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</si>
  <si>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</si>
  <si>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</si>
  <si>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</si>
  <si>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</si>
  <si>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</si>
  <si>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</si>
  <si>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</si>
  <si>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</si>
  <si>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</si>
  <si>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</si>
  <si>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</si>
  <si>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</si>
  <si>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</si>
  <si>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</si>
  <si>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</si>
  <si>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</si>
  <si>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</si>
  <si>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</si>
  <si>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</si>
  <si>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</si>
  <si>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</si>
  <si>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</si>
  <si>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</si>
  <si>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</si>
  <si>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</si>
  <si>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</si>
  <si>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</si>
  <si>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</si>
  <si>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</si>
  <si>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</si>
  <si>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</si>
  <si>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</si>
  <si>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</si>
  <si>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</si>
  <si>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</si>
  <si>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</si>
  <si>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</si>
  <si>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</si>
  <si>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</si>
  <si>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</si>
  <si>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</si>
  <si>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</si>
  <si>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</si>
  <si>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</si>
  <si>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</si>
  <si>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</si>
  <si>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</si>
  <si>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</si>
  <si>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</si>
  <si>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</si>
  <si>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</si>
  <si>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</si>
  <si>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</si>
  <si>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</si>
  <si>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</si>
  <si>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</si>
  <si>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</si>
  <si>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</si>
  <si>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</si>
  <si>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</si>
  <si>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</si>
  <si>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</si>
  <si>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</si>
  <si>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</si>
  <si>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</si>
  <si>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</si>
  <si>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</si>
  <si>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</si>
  <si>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</si>
  <si>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</si>
  <si>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</si>
  <si>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</si>
  <si>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</si>
  <si>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</si>
  <si>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</si>
  <si>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</si>
  <si>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</si>
  <si>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</si>
  <si>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</si>
  <si>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</si>
  <si>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</si>
  <si>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</si>
  <si>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</si>
  <si>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</si>
  <si>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</si>
  <si>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</si>
  <si>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</si>
  <si>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</si>
  <si>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</si>
  <si>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</si>
  <si>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</si>
  <si>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</si>
  <si>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</si>
  <si>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</si>
  <si>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</si>
  <si>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</si>
  <si>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</si>
  <si>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</si>
  <si>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</si>
  <si>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</si>
  <si>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</si>
  <si>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</si>
  <si>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</si>
  <si>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</si>
  <si>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</si>
  <si>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</si>
  <si>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</si>
  <si>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</si>
  <si>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</si>
  <si>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</si>
  <si>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</si>
  <si>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</si>
  <si>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</si>
  <si>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</si>
  <si>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</si>
  <si>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</si>
  <si>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</si>
  <si>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</si>
  <si>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</si>
  <si>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</si>
  <si>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</si>
  <si>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</si>
  <si>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</si>
  <si>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</si>
  <si>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</si>
  <si>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</si>
  <si>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</si>
  <si>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</si>
  <si>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</si>
  <si>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</si>
  <si>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</si>
  <si>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</si>
  <si>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</si>
  <si>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</si>
  <si>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</si>
  <si>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</si>
  <si>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</si>
  <si>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</si>
  <si>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</si>
  <si>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</si>
  <si>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</si>
  <si>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</si>
  <si>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</si>
  <si>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</si>
  <si>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</si>
  <si>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</si>
  <si>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</si>
  <si>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</si>
  <si>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</si>
  <si>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</si>
  <si>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</si>
  <si>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</si>
  <si>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</si>
  <si>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</si>
  <si>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</si>
  <si>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</si>
  <si>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</si>
  <si>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</si>
  <si>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</si>
  <si>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</si>
  <si>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</si>
  <si>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</si>
  <si>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</si>
  <si>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</si>
  <si>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</si>
  <si>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</si>
  <si>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</si>
  <si>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</si>
  <si>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</si>
  <si>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</si>
  <si>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</si>
  <si>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</si>
  <si>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</si>
  <si>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</si>
  <si>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</si>
  <si>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</si>
  <si>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</si>
  <si>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</si>
  <si>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</si>
  <si>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</si>
  <si>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</si>
  <si>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</si>
  <si>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</si>
  <si>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</si>
  <si>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</si>
  <si>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</si>
  <si>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</si>
  <si>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</si>
  <si>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</si>
  <si>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</si>
  <si>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</si>
  <si>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</si>
  <si>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</si>
  <si>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</si>
  <si>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</si>
  <si>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</si>
  <si>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</si>
  <si>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</si>
  <si>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</si>
  <si>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</si>
  <si>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</si>
  <si>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</si>
  <si>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</si>
  <si>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</si>
  <si>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</si>
  <si>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</si>
  <si>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</si>
  <si>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</si>
  <si>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</si>
  <si>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</si>
  <si>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</si>
  <si>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</si>
  <si>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</si>
  <si>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</si>
  <si>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</si>
  <si>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</si>
  <si>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</si>
  <si>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</si>
  <si>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</si>
  <si>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</si>
  <si>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</si>
  <si>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</si>
  <si>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</si>
  <si>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</si>
  <si>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</si>
  <si>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</si>
  <si>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</si>
  <si>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</si>
  <si>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</si>
  <si>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</si>
  <si>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</si>
  <si>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</si>
  <si>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</si>
  <si>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</si>
  <si>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</si>
  <si>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</si>
  <si>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</si>
  <si>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</si>
  <si>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</si>
  <si>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</si>
  <si>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</si>
  <si>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</si>
  <si>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</si>
  <si>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</si>
  <si>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</si>
  <si>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</si>
  <si>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</si>
  <si>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</si>
  <si>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</si>
  <si>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</si>
  <si>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</si>
  <si>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</si>
  <si>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</si>
  <si>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</si>
  <si>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</si>
  <si>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</si>
  <si>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</si>
  <si>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</si>
  <si>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</si>
  <si>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</si>
  <si>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</si>
  <si>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</si>
  <si>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</si>
  <si>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</si>
  <si>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</si>
  <si>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</si>
  <si>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</si>
  <si>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</si>
  <si>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</si>
  <si>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</si>
  <si>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</si>
  <si>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</si>
  <si>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</si>
  <si>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</si>
  <si>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</si>
  <si>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</si>
  <si>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</si>
  <si>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</si>
  <si>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</si>
  <si>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</si>
  <si>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</si>
  <si>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</si>
  <si>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</si>
  <si>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</si>
  <si>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</si>
  <si>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</si>
  <si>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</si>
  <si>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</si>
  <si>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</si>
  <si>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</si>
  <si>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</si>
  <si>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</si>
  <si>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</si>
  <si>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</si>
  <si>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</si>
  <si>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</si>
  <si>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</si>
  <si>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</si>
  <si>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</si>
  <si>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</si>
  <si>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</si>
  <si>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</si>
  <si>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</si>
  <si>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</si>
  <si>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</si>
  <si>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</si>
  <si>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</si>
  <si>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</si>
  <si>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</si>
  <si>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</si>
  <si>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</si>
  <si>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</si>
  <si>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</si>
  <si>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</si>
  <si>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</si>
  <si>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</si>
  <si>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</si>
  <si>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</si>
  <si>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</si>
  <si>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</si>
  <si>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</si>
  <si>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</si>
  <si>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</si>
  <si>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</si>
  <si>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</si>
  <si>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</si>
  <si>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</si>
  <si>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</si>
  <si>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</si>
  <si>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</si>
  <si>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</si>
  <si>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</si>
  <si>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</si>
  <si>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</si>
  <si>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</si>
  <si>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</si>
  <si>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</si>
  <si>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</si>
  <si>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</si>
  <si>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</si>
  <si>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</si>
  <si>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</si>
  <si>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</si>
  <si>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</si>
  <si>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</si>
  <si>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</si>
  <si>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</si>
  <si>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</si>
  <si>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</si>
  <si>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</si>
  <si>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</si>
  <si>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</si>
  <si>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</si>
  <si>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</si>
  <si>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</si>
  <si>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</si>
  <si>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</si>
  <si>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</si>
  <si>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</si>
  <si>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</si>
  <si>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</si>
  <si>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</si>
  <si>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</si>
  <si>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</si>
  <si>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</si>
  <si>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</si>
  <si>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</si>
  <si>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</si>
  <si>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</si>
  <si>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</si>
  <si>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</si>
  <si>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</si>
  <si>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</si>
  <si>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</si>
  <si>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</si>
  <si>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</si>
  <si>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</si>
  <si>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</si>
  <si>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</si>
  <si>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</si>
  <si>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</si>
  <si>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</si>
  <si>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</si>
  <si>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</si>
  <si>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</si>
  <si>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</si>
  <si>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</si>
  <si>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</si>
  <si>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</si>
  <si>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</si>
  <si>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</si>
  <si>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</si>
  <si>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</si>
  <si>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</si>
  <si>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</si>
  <si>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</si>
  <si>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</si>
  <si>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</si>
  <si>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</si>
  <si>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</si>
  <si>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</si>
  <si>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</si>
  <si>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</si>
  <si>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</si>
  <si>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</si>
  <si>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</si>
  <si>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</si>
  <si>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</si>
  <si>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</si>
  <si>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</si>
  <si>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</si>
  <si>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</si>
  <si>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</si>
  <si>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</si>
  <si>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</si>
  <si>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</si>
  <si>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</si>
  <si>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</si>
  <si>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</si>
  <si>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</si>
  <si>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</si>
  <si>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</si>
  <si>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</si>
  <si>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</si>
  <si>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</si>
  <si>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</si>
  <si>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</si>
  <si>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</si>
  <si>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</si>
  <si>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</si>
  <si>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</si>
  <si>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</si>
  <si>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</si>
  <si>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</si>
  <si>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</si>
  <si>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</si>
  <si>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</si>
  <si>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</si>
  <si>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</si>
  <si>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</si>
  <si>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</si>
  <si>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</si>
  <si>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</si>
  <si>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</si>
  <si>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</si>
  <si>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</si>
  <si>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</si>
  <si>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</si>
  <si>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</si>
  <si>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</si>
  <si>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</si>
  <si>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</si>
  <si>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</si>
  <si>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</si>
  <si>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</si>
  <si>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</si>
  <si>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</si>
  <si>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</si>
  <si>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</si>
  <si>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</si>
  <si>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</si>
  <si>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</si>
  <si>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</si>
  <si>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</si>
  <si>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</si>
  <si>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</si>
  <si>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</si>
  <si>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</si>
  <si>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</si>
  <si>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</si>
  <si>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</si>
  <si>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</si>
  <si>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</si>
  <si>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</si>
  <si>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</si>
  <si>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</si>
  <si>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</si>
  <si>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</si>
  <si>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</si>
  <si>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</si>
  <si>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</si>
  <si>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</si>
  <si>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</si>
  <si>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</si>
  <si>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</si>
  <si>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</si>
  <si>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</si>
  <si>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</si>
  <si>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</si>
  <si>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</si>
  <si>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</si>
  <si>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</si>
  <si>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</si>
  <si>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</si>
  <si>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</si>
  <si>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</si>
  <si>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</si>
  <si>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</si>
  <si>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</si>
  <si>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</si>
  <si>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</si>
  <si>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</si>
  <si>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</si>
  <si>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</si>
  <si>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</si>
  <si>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</si>
  <si>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</si>
  <si>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</si>
  <si>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</si>
  <si>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</si>
  <si>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</si>
  <si>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</si>
  <si>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</si>
  <si>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</si>
  <si>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</si>
  <si>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</si>
  <si>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</si>
  <si>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</si>
  <si>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</si>
  <si>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</si>
  <si>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</si>
  <si>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</si>
  <si>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</si>
  <si>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</si>
  <si>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</si>
  <si>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</si>
  <si>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</si>
  <si>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</si>
  <si>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</si>
  <si>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</si>
  <si>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</si>
  <si>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</si>
  <si>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</si>
  <si>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</si>
  <si>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</si>
  <si>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</si>
  <si>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</si>
  <si>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</si>
  <si>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</si>
  <si>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</si>
  <si>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</si>
  <si>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</si>
  <si>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</si>
  <si>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</si>
  <si>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</si>
  <si>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</si>
  <si>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</si>
  <si>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</si>
  <si>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</si>
  <si>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</si>
  <si>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</si>
  <si>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</si>
  <si>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</si>
  <si>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</si>
  <si>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</si>
  <si>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</si>
  <si>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</si>
  <si>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</si>
  <si>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</si>
  <si>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</si>
  <si>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</si>
  <si>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</si>
  <si>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</si>
  <si>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</si>
  <si>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</si>
  <si>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</si>
  <si>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</si>
  <si>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</si>
  <si>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</si>
  <si>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</si>
  <si>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</si>
  <si>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</si>
  <si>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</si>
  <si>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</si>
  <si>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</si>
  <si>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</si>
  <si>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</si>
  <si>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</si>
  <si>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</si>
  <si>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</si>
  <si>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</si>
  <si>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</si>
  <si>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</si>
  <si>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</si>
  <si>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</si>
  <si>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</si>
  <si>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</si>
  <si>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</si>
  <si>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</si>
  <si>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</si>
  <si>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</si>
  <si>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</si>
  <si>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</si>
  <si>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</si>
  <si>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</si>
  <si>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</si>
  <si>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</si>
  <si>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</si>
  <si>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</si>
  <si>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</si>
  <si>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</si>
  <si>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</si>
  <si>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</si>
  <si>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</si>
  <si>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</si>
  <si>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</si>
  <si>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</si>
  <si>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</si>
  <si>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</si>
  <si>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</si>
  <si>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</si>
  <si>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</si>
  <si>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</si>
  <si>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</si>
  <si>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</si>
  <si>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</si>
  <si>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</si>
  <si>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</si>
  <si>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</si>
  <si>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</si>
  <si>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</si>
  <si>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</si>
  <si>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</si>
  <si>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</si>
  <si>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</si>
  <si>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</si>
  <si>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</si>
  <si>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</si>
  <si>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</si>
  <si>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</si>
  <si>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</si>
  <si>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</si>
  <si>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</si>
  <si>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</si>
  <si>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</si>
  <si>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</si>
  <si>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</si>
  <si>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</si>
  <si>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</si>
  <si>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</si>
  <si>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</si>
  <si>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</si>
  <si>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</si>
  <si>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</si>
  <si>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</si>
  <si>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</si>
  <si>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</si>
  <si>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</si>
  <si>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</si>
  <si>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</si>
  <si>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</si>
  <si>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</si>
  <si>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</si>
  <si>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</si>
  <si>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</si>
  <si>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</si>
  <si>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</si>
  <si>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</si>
  <si>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</si>
  <si>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</si>
  <si>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</si>
  <si>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</si>
  <si>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</si>
  <si>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</si>
  <si>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</si>
  <si>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</si>
  <si>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</si>
  <si>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</si>
  <si>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</si>
  <si>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</si>
  <si>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</si>
  <si>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</si>
  <si>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</si>
  <si>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</si>
  <si>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</si>
  <si>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</si>
  <si>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</si>
  <si>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</si>
  <si>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</si>
  <si>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</si>
  <si>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</si>
  <si>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</si>
  <si>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</si>
  <si>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</si>
  <si>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</si>
  <si>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</si>
  <si>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</si>
  <si>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</si>
  <si>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</si>
  <si>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</si>
  <si>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</si>
  <si>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</si>
  <si>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</si>
  <si>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</si>
  <si>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</si>
  <si>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</si>
  <si>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</si>
  <si>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</si>
  <si>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</si>
  <si>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</si>
  <si>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</si>
  <si>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</si>
  <si>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</si>
  <si>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</si>
  <si>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</si>
  <si>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</si>
  <si>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</si>
  <si>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</si>
  <si>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</si>
  <si>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</si>
  <si>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</si>
  <si>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</si>
  <si>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</si>
  <si>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</si>
  <si>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</si>
  <si>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</si>
  <si>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</si>
  <si>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</si>
  <si>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</si>
  <si>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</si>
  <si>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</si>
  <si>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</si>
  <si>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</si>
  <si>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</si>
  <si>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</si>
  <si>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</si>
  <si>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</si>
  <si>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</si>
  <si>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</si>
  <si>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</si>
  <si>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</si>
  <si>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</si>
  <si>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</si>
  <si>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</si>
  <si>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</si>
  <si>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</si>
  <si>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</si>
  <si>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</si>
  <si>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</si>
  <si>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</si>
  <si>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</si>
  <si>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</si>
  <si>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</si>
  <si>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</si>
  <si>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</si>
  <si>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</si>
  <si>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</si>
  <si>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</si>
  <si>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</si>
  <si>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</si>
  <si>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</si>
  <si>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</si>
  <si>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</si>
  <si>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</si>
  <si>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</si>
  <si>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</si>
  <si>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</si>
  <si>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</si>
  <si>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</si>
  <si>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</si>
  <si>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</si>
  <si>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</si>
  <si>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</si>
  <si>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</si>
  <si>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</si>
  <si>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</si>
  <si>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</si>
  <si>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</si>
  <si>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</si>
  <si>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</si>
  <si>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</si>
  <si>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</si>
  <si>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</si>
  <si>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</si>
  <si>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</si>
  <si>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</si>
  <si>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</si>
  <si>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</si>
  <si>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</si>
  <si>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</si>
  <si>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</si>
  <si>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</si>
  <si>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</si>
  <si>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</si>
  <si>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</si>
  <si>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</si>
  <si>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</si>
  <si>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</si>
  <si>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</si>
  <si>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</si>
  <si>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</si>
  <si>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</si>
  <si>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</si>
  <si>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</si>
  <si>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</si>
  <si>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</si>
  <si>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</si>
  <si>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</si>
  <si>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</si>
  <si>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</si>
  <si>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</si>
  <si>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</si>
  <si>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</si>
  <si>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</si>
  <si>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</si>
  <si>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</si>
  <si>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</si>
  <si>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</si>
  <si>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</si>
  <si>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</si>
  <si>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</si>
  <si>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</si>
  <si>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</si>
  <si>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</si>
  <si>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</si>
  <si>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</si>
  <si>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</si>
  <si>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</si>
  <si>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</si>
  <si>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</si>
  <si>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</si>
  <si>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</si>
  <si>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</si>
  <si>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</si>
  <si>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</si>
  <si>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</si>
  <si>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</si>
  <si>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</si>
  <si>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</si>
  <si>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</si>
  <si>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</si>
  <si>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</si>
  <si>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</si>
  <si>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</si>
  <si>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</si>
  <si>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</si>
  <si>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</si>
  <si>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</si>
  <si>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</si>
  <si>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</si>
  <si>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</si>
  <si>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</si>
  <si>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</si>
  <si>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</si>
  <si>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</si>
  <si>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</si>
  <si>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</si>
  <si>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</si>
  <si>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</si>
  <si>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</si>
  <si>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</si>
  <si>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</si>
  <si>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</si>
  <si>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</si>
  <si>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</si>
  <si>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</si>
  <si>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</si>
  <si>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</si>
  <si>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</si>
  <si>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</si>
  <si>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</si>
  <si>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</si>
  <si>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</si>
  <si>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</si>
  <si>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</si>
  <si>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</si>
  <si>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</si>
  <si>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</si>
  <si>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</si>
  <si>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</si>
  <si>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</si>
  <si>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</si>
  <si>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</si>
  <si>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</si>
  <si>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</si>
  <si>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</si>
  <si>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</si>
  <si>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</si>
  <si>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</si>
  <si>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</si>
  <si>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</si>
  <si>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</si>
  <si>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</si>
  <si>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</si>
  <si>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</si>
  <si>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</si>
  <si>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</si>
  <si>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</si>
  <si>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</si>
  <si>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</si>
  <si>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</si>
  <si>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</si>
  <si>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</si>
  <si>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</si>
  <si>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</si>
  <si>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</si>
  <si>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</si>
  <si>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</si>
  <si>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</si>
  <si>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</si>
  <si>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</si>
  <si>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</si>
  <si>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</si>
  <si>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</si>
  <si>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</si>
  <si>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</si>
  <si>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</si>
  <si>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</si>
  <si>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</si>
  <si>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</si>
  <si>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</si>
  <si>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</si>
  <si>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</si>
  <si>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</si>
  <si>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</si>
  <si>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</si>
  <si>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</si>
  <si>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</si>
  <si>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</si>
  <si>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</si>
  <si>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</si>
  <si>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</si>
  <si>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</si>
  <si>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</si>
  <si>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</si>
  <si>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</si>
  <si>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</si>
  <si>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</si>
  <si>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</si>
  <si>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</si>
  <si>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</si>
  <si>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</si>
  <si>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</si>
  <si>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</si>
  <si>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</si>
  <si>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</si>
  <si>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</si>
  <si>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</si>
  <si>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</si>
  <si>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</si>
  <si>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</si>
  <si>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</si>
  <si>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</si>
  <si>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</si>
  <si>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</si>
  <si>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</si>
  <si>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</si>
  <si>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</si>
  <si>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</si>
  <si>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</si>
  <si>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</si>
  <si>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</si>
  <si>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</si>
  <si>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</si>
  <si>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</si>
  <si>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</si>
  <si>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</si>
  <si>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</si>
  <si>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</si>
  <si>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</si>
  <si>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</si>
  <si>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</si>
  <si>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</si>
  <si>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</si>
  <si>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</si>
  <si>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</si>
  <si>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</si>
  <si>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</si>
  <si>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</si>
  <si>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</si>
  <si>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</si>
  <si>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</si>
  <si>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</si>
  <si>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</si>
  <si>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</si>
  <si>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</si>
  <si>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</si>
  <si>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</si>
  <si>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</si>
  <si>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</si>
  <si>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</si>
  <si>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</si>
  <si>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</si>
  <si>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</si>
  <si>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</si>
  <si>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</si>
  <si>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</si>
  <si>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</si>
  <si>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</si>
  <si>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</si>
  <si>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</si>
  <si>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</si>
  <si>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</si>
  <si>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</si>
  <si>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</si>
  <si>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</si>
  <si>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</si>
  <si>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</si>
  <si>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</si>
  <si>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</si>
  <si>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</si>
  <si>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</si>
  <si>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</si>
  <si>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</si>
  <si>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</si>
  <si>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</si>
  <si>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</si>
  <si>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</si>
  <si>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</si>
  <si>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</si>
  <si>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</si>
  <si>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</si>
  <si>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</si>
  <si>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</si>
  <si>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</si>
  <si>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</si>
  <si>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</si>
  <si>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</si>
  <si>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</si>
  <si>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</si>
  <si>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</si>
  <si>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</si>
  <si>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</si>
  <si>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</si>
  <si>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</si>
  <si>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</si>
  <si>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</si>
  <si>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</si>
  <si>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</si>
  <si>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</si>
  <si>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</si>
  <si>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</si>
  <si>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</si>
  <si>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</si>
  <si>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</si>
  <si>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</si>
  <si>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</si>
  <si>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</si>
  <si>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</si>
  <si>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</si>
  <si>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</si>
  <si>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</si>
  <si>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</si>
  <si>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</si>
  <si>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</si>
  <si>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</si>
  <si>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</si>
  <si>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</si>
  <si>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</si>
  <si>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</si>
  <si>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</si>
  <si>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</si>
  <si>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</si>
  <si>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</si>
  <si>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</si>
  <si>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</si>
  <si>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</si>
  <si>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</si>
  <si>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</si>
  <si>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</si>
  <si>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</si>
  <si>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</si>
  <si>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</si>
  <si>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</si>
  <si>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</si>
  <si>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</si>
  <si>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</si>
  <si>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</si>
  <si>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</si>
  <si>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</si>
  <si>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</si>
  <si>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</si>
  <si>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</si>
  <si>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</si>
  <si>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</si>
  <si>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</si>
  <si>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</si>
  <si>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</si>
  <si>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</si>
  <si>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</si>
  <si>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</si>
  <si>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</si>
  <si>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</si>
  <si>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</si>
  <si>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</si>
  <si>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</si>
  <si>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</si>
  <si>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</si>
  <si>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</si>
  <si>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</si>
  <si>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</si>
  <si>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</si>
  <si>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</si>
  <si>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</si>
  <si>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</si>
  <si>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</si>
  <si>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</si>
  <si>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</si>
  <si>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</si>
  <si>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</si>
  <si>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</si>
  <si>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</si>
  <si>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</si>
  <si>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</si>
  <si>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</si>
  <si>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</si>
  <si>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</si>
  <si>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</si>
  <si>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</si>
  <si>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</si>
  <si>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</si>
  <si>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</si>
  <si>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</si>
  <si>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</si>
  <si>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</si>
  <si>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</si>
  <si>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</si>
  <si>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</si>
  <si>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</si>
  <si>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</si>
  <si>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</si>
  <si>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</si>
  <si>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</si>
  <si>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</si>
  <si>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</si>
  <si>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</si>
  <si>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</si>
  <si>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</si>
  <si>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</si>
  <si>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</si>
  <si>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</si>
  <si>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</si>
  <si>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</si>
  <si>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</si>
  <si>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</si>
  <si>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</si>
  <si>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</si>
  <si>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</si>
  <si>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</si>
  <si>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</si>
  <si>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</si>
  <si>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</si>
  <si>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</si>
  <si>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</si>
  <si>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</si>
  <si>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</si>
  <si>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</si>
  <si>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</si>
  <si>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</si>
  <si>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</si>
  <si>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</si>
  <si>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</si>
  <si>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</si>
  <si>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</si>
  <si>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</si>
  <si>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</si>
  <si>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</si>
  <si>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</si>
  <si>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</si>
  <si>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</si>
  <si>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</si>
  <si>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</si>
  <si>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</si>
  <si>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</si>
  <si>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</si>
  <si>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</si>
  <si>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</si>
  <si>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</si>
  <si>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</si>
  <si>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</si>
  <si>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</si>
  <si>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</si>
  <si>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</si>
  <si>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</si>
  <si>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</si>
  <si>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</si>
  <si>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</si>
  <si>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</si>
  <si>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</si>
  <si>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</si>
  <si>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</si>
  <si>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</si>
  <si>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</si>
  <si>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</si>
  <si>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</si>
  <si>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</si>
  <si>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</si>
  <si>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</si>
  <si>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</si>
  <si>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</si>
  <si>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</si>
  <si>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</si>
  <si>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</si>
  <si>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</si>
  <si>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</si>
  <si>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</si>
  <si>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</si>
  <si>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</si>
  <si>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</si>
  <si>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</si>
  <si>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</si>
  <si>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</si>
  <si>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</si>
  <si>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</si>
  <si>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</si>
  <si>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</si>
  <si>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</si>
  <si>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</si>
  <si>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</si>
  <si>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</si>
  <si>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</si>
  <si>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</si>
  <si>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</si>
  <si>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</si>
  <si>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</si>
  <si>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</si>
  <si>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</si>
  <si>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</si>
  <si>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</si>
  <si>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</si>
  <si>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</si>
  <si>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</si>
  <si>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</si>
  <si>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</si>
  <si>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</si>
  <si>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</si>
  <si>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</si>
  <si>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</si>
  <si>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</si>
  <si>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</si>
  <si>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</si>
  <si>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</si>
  <si>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</si>
  <si>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</si>
  <si>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</si>
  <si>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</si>
  <si>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</si>
  <si>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</si>
  <si>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</si>
  <si>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</si>
  <si>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</si>
  <si>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</si>
  <si>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</si>
  <si>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</si>
  <si>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</si>
  <si>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</si>
  <si>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</si>
  <si>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</si>
  <si>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</si>
  <si>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</si>
  <si>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</si>
  <si>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</si>
  <si>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</si>
  <si>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</si>
  <si>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</si>
  <si>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</si>
  <si>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</si>
  <si>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</si>
  <si>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</si>
  <si>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</si>
  <si>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</si>
  <si>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</si>
  <si>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</si>
  <si>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</si>
  <si>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</si>
  <si>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</si>
  <si>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</si>
  <si>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</si>
  <si>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</si>
  <si>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</si>
  <si>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</si>
  <si>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</si>
  <si>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</si>
  <si>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</si>
  <si>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</si>
  <si>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</si>
  <si>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</si>
  <si>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</si>
  <si>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</si>
  <si>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</si>
  <si>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</si>
  <si>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</si>
  <si>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</si>
  <si>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</si>
  <si>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</si>
  <si>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</si>
  <si>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</si>
  <si>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</si>
  <si>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</si>
  <si>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</si>
  <si>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</si>
  <si>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</si>
  <si>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</si>
  <si>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</si>
  <si>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</si>
  <si>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</si>
  <si>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</si>
  <si>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</si>
  <si>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</si>
  <si>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</si>
  <si>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</si>
  <si>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</si>
  <si>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</si>
  <si>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</si>
  <si>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</si>
  <si>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</si>
  <si>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</si>
  <si>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</si>
  <si>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</si>
  <si>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</si>
  <si>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</si>
  <si>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</si>
  <si>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</si>
  <si>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</si>
  <si>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</si>
  <si>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</si>
  <si>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</si>
  <si>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</si>
  <si>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</si>
  <si>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</si>
  <si>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</si>
  <si>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</si>
  <si>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</si>
  <si>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</si>
  <si>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</si>
  <si>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</si>
  <si>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</si>
  <si>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</si>
  <si>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</si>
  <si>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</si>
  <si>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</si>
  <si>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</si>
  <si>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</si>
  <si>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</si>
  <si>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</si>
  <si>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</si>
  <si>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</si>
  <si>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</si>
  <si>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</si>
  <si>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</si>
  <si>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</si>
  <si>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</si>
  <si>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</si>
  <si>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</si>
  <si>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</si>
  <si>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</si>
  <si>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</si>
  <si>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</si>
  <si>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</si>
  <si>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</si>
  <si>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</si>
  <si>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</si>
  <si>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</si>
  <si>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</si>
  <si>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</si>
  <si>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</si>
  <si>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</si>
  <si>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</si>
  <si>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</si>
  <si>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</si>
  <si>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</si>
  <si>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</si>
  <si>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</si>
  <si>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</si>
  <si>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</si>
  <si>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</si>
  <si>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</si>
  <si>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</si>
  <si>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</si>
  <si>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</si>
  <si>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</si>
  <si>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</si>
  <si>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</si>
  <si>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</si>
  <si>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</si>
  <si>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</si>
  <si>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</si>
  <si>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</si>
  <si>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</si>
  <si>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</si>
  <si>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</si>
  <si>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</si>
  <si>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</si>
  <si>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</si>
  <si>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</si>
  <si>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</si>
  <si>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</si>
  <si>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</si>
  <si>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</si>
  <si>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</si>
  <si>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</si>
  <si>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</si>
  <si>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</si>
  <si>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</si>
  <si>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</si>
  <si>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</si>
  <si>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</si>
  <si>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</si>
  <si>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</si>
  <si>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</si>
  <si>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</si>
  <si>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</si>
  <si>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</si>
  <si>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</si>
  <si>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</si>
  <si>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</si>
  <si>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</si>
  <si>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</si>
  <si>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</si>
  <si>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</si>
  <si>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</si>
  <si>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</si>
  <si>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</si>
  <si>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</si>
  <si>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</si>
  <si>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</si>
  <si>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</si>
  <si>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</si>
  <si>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</si>
  <si>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</si>
  <si>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</si>
  <si>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</si>
  <si>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</si>
  <si>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</si>
  <si>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</si>
  <si>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</si>
  <si>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</si>
  <si>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</si>
  <si>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</si>
  <si>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</si>
  <si>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</si>
  <si>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</si>
  <si>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</si>
  <si>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</si>
  <si>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</si>
  <si>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</si>
  <si>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</si>
  <si>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</si>
  <si>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</si>
  <si>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</si>
  <si>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</si>
  <si>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</si>
  <si>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</si>
  <si>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</si>
  <si>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</si>
  <si>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</si>
  <si>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</si>
  <si>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</si>
  <si>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</si>
  <si>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</si>
  <si>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</si>
  <si>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</si>
  <si>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</si>
  <si>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</si>
  <si>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</si>
  <si>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</si>
  <si>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</si>
  <si>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</si>
  <si>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</si>
  <si>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</si>
  <si>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</si>
  <si>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</si>
  <si>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</si>
  <si>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</si>
  <si>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</si>
  <si>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</si>
  <si>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</si>
  <si>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</si>
  <si>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</si>
  <si>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</si>
  <si>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</si>
  <si>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</si>
  <si>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</si>
  <si>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</si>
  <si>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</si>
  <si>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</si>
  <si>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</si>
  <si>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</si>
  <si>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</si>
  <si>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</si>
  <si>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</si>
  <si>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</si>
  <si>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</si>
  <si>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</si>
  <si>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</si>
  <si>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</si>
  <si>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</si>
  <si>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</si>
  <si>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</si>
  <si>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</si>
  <si>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</si>
  <si>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</si>
  <si>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</si>
  <si>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</si>
  <si>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</si>
  <si>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</si>
  <si>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</si>
  <si>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</si>
  <si>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</si>
  <si>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</si>
  <si>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</si>
  <si>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</si>
  <si>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</si>
  <si>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</si>
  <si>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</si>
  <si>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</si>
  <si>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</si>
  <si>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</si>
  <si>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</si>
  <si>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</si>
  <si>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</si>
  <si>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</si>
  <si>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</si>
  <si>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</si>
  <si>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</si>
  <si>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</si>
  <si>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</si>
  <si>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</si>
  <si>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</si>
  <si>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</si>
  <si>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</si>
  <si>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</si>
  <si>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</si>
  <si>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</si>
  <si>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</si>
  <si>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</si>
  <si>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</si>
  <si>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</si>
  <si>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</si>
  <si>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</si>
  <si>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</si>
  <si>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</si>
  <si>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</si>
  <si>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</si>
  <si>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</si>
  <si>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</si>
  <si>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</si>
  <si>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</si>
  <si>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</si>
  <si>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</si>
  <si>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</si>
  <si>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</si>
  <si>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</si>
  <si>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</si>
  <si>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</si>
  <si>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</si>
  <si>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</si>
  <si>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</si>
  <si>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</si>
  <si>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</si>
  <si>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</si>
  <si>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</si>
  <si>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</si>
  <si>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</si>
  <si>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</si>
  <si>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</si>
  <si>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</si>
  <si>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</si>
  <si>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</si>
  <si>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</si>
  <si>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</si>
  <si>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</si>
  <si>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</si>
  <si>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</si>
  <si>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</si>
  <si>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</si>
  <si>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</si>
  <si>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</si>
  <si>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</si>
  <si>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</si>
  <si>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</si>
  <si>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</si>
  <si>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</si>
  <si>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</si>
  <si>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</si>
  <si>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</si>
  <si>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</si>
  <si>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</si>
  <si>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</si>
  <si>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</si>
  <si>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</si>
  <si>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</si>
  <si>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</si>
  <si>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</si>
  <si>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</si>
  <si>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</si>
  <si>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</si>
  <si>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</si>
  <si>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</si>
  <si>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</si>
  <si>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</si>
  <si>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</si>
  <si>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</si>
  <si>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</si>
  <si>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</si>
  <si>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</si>
  <si>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</si>
  <si>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</si>
  <si>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</si>
  <si>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</si>
  <si>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</si>
  <si>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</si>
  <si>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</si>
  <si>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</si>
  <si>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</si>
  <si>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</si>
  <si>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</si>
  <si>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</si>
  <si>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</si>
  <si>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</si>
  <si>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</si>
  <si>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</si>
  <si>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</si>
  <si>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</si>
  <si>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</si>
  <si>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</si>
  <si>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</si>
  <si>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</si>
  <si>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</si>
  <si>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</si>
  <si>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</si>
  <si>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</si>
  <si>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</si>
  <si>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</si>
  <si>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</si>
  <si>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</si>
  <si>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</si>
  <si>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</si>
  <si>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</si>
  <si>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</si>
  <si>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</si>
  <si>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</si>
  <si>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</si>
  <si>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</si>
  <si>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</si>
  <si>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</si>
  <si>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</si>
  <si>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</si>
  <si>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</si>
  <si>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</si>
  <si>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</si>
  <si>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</si>
  <si>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</si>
  <si>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</si>
  <si>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</si>
  <si>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</si>
  <si>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</si>
  <si>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</si>
  <si>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</si>
  <si>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</si>
  <si>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</si>
  <si>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</si>
  <si>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</si>
  <si>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</si>
  <si>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</si>
  <si>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</si>
  <si>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</si>
  <si>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</si>
  <si>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</si>
  <si>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</si>
  <si>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</si>
  <si>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</si>
  <si>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</si>
  <si>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</si>
  <si>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</si>
  <si>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</si>
  <si>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</si>
  <si>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</si>
  <si>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</si>
  <si>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</si>
  <si>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</si>
  <si>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</si>
  <si>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</si>
  <si>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</si>
  <si>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</si>
  <si>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</si>
  <si>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</si>
  <si>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</si>
  <si>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</si>
  <si>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</si>
  <si>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</si>
  <si>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</si>
  <si>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</si>
  <si>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</si>
  <si>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</si>
  <si>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</si>
  <si>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</si>
  <si>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</si>
  <si>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</si>
  <si>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</si>
  <si>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</si>
  <si>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</si>
  <si>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</si>
  <si>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</si>
  <si>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</si>
  <si>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</si>
  <si>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</si>
  <si>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</si>
  <si>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</si>
  <si>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</si>
  <si>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</si>
  <si>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</si>
  <si>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</si>
  <si>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</si>
  <si>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</si>
  <si>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</si>
  <si>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</si>
  <si>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</si>
  <si>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</si>
  <si>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</si>
  <si>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</si>
  <si>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</si>
  <si>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</si>
  <si>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</si>
  <si>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</si>
  <si>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</si>
  <si>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</si>
  <si>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</si>
  <si>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</si>
  <si>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</si>
  <si>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</si>
  <si>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</si>
  <si>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</si>
  <si>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</si>
  <si>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</si>
  <si>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</si>
  <si>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</si>
  <si>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</si>
  <si>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</si>
  <si>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</si>
  <si>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</si>
  <si>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</si>
  <si>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</si>
  <si>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</si>
  <si>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</si>
  <si>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</si>
  <si>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</si>
  <si>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</si>
  <si>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</si>
  <si>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</si>
  <si>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</si>
  <si>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</si>
  <si>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</si>
  <si>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</si>
  <si>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</si>
  <si>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</si>
  <si>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</si>
  <si>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</si>
  <si>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</si>
  <si>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</si>
  <si>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</si>
  <si>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</si>
  <si>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</si>
  <si>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</si>
  <si>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</si>
  <si>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</si>
  <si>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</si>
  <si>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</si>
  <si>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</si>
  <si>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</si>
  <si>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</si>
  <si>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</si>
  <si>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</si>
  <si>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</si>
  <si>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</si>
  <si>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</si>
  <si>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</si>
  <si>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</si>
  <si>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</si>
  <si>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</si>
  <si>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</si>
  <si>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</si>
  <si>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</si>
  <si>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</si>
  <si>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</si>
  <si>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</si>
  <si>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</si>
  <si>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</si>
  <si>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</si>
  <si>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</si>
  <si>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</si>
  <si>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</si>
  <si>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</si>
  <si>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</si>
  <si>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</si>
  <si>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</si>
  <si>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</si>
  <si>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</si>
  <si>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</si>
  <si>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</si>
  <si>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</si>
  <si>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</si>
  <si>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</si>
  <si>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</si>
  <si>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</si>
  <si>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</si>
  <si>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</si>
  <si>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</si>
  <si>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</si>
  <si>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</si>
  <si>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</si>
  <si>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</si>
  <si>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</si>
  <si>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</si>
  <si>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</si>
  <si>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</si>
  <si>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</si>
  <si>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</si>
  <si>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</si>
  <si>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</si>
  <si>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</si>
  <si>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</si>
  <si>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</si>
  <si>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</si>
  <si>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</si>
  <si>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</si>
  <si>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</si>
  <si>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</si>
  <si>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</si>
  <si>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</si>
  <si>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</si>
  <si>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</si>
  <si>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</si>
  <si>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</si>
  <si>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</si>
  <si>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</si>
  <si>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</si>
  <si>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</si>
  <si>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</si>
  <si>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</si>
  <si>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</si>
  <si>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</si>
  <si>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</si>
  <si>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</si>
  <si>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</si>
  <si>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</si>
  <si>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</si>
  <si>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</si>
  <si>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</si>
  <si>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</si>
  <si>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</si>
  <si>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</si>
  <si>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</si>
  <si>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</si>
  <si>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</si>
  <si>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</si>
  <si>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</si>
  <si>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</si>
  <si>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</si>
  <si>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</si>
  <si>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</si>
  <si>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</si>
  <si>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</si>
  <si>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</si>
  <si>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</si>
  <si>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</si>
  <si>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</si>
  <si>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</si>
  <si>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</si>
  <si>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</si>
  <si>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</si>
  <si>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</si>
  <si>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</si>
  <si>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</si>
  <si>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</si>
  <si>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</si>
  <si>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</si>
  <si>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</si>
  <si>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</si>
  <si>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</si>
  <si>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</si>
  <si>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</si>
  <si>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</si>
  <si>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</si>
  <si>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</si>
  <si>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</si>
  <si>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</si>
  <si>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</si>
  <si>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</si>
  <si>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</si>
  <si>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</si>
  <si>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</si>
  <si>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</si>
  <si>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</si>
  <si>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</si>
  <si>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</si>
  <si>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</si>
  <si>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</si>
  <si>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</si>
  <si>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</si>
  <si>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</si>
  <si>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</si>
  <si>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</si>
  <si>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</si>
  <si>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</si>
  <si>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</si>
  <si>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</si>
  <si>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</si>
  <si>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</si>
  <si>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</si>
  <si>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</si>
  <si>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</si>
  <si>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</si>
  <si>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</si>
  <si>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</si>
  <si>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</si>
  <si>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</si>
  <si>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</si>
  <si>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</si>
  <si>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</si>
  <si>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</si>
  <si>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</si>
  <si>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</si>
  <si>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</si>
  <si>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</si>
  <si>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</si>
  <si>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</si>
  <si>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</si>
  <si>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</si>
  <si>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</si>
  <si>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</si>
  <si>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</si>
  <si>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</si>
  <si>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</si>
  <si>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</si>
  <si>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</si>
  <si>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</si>
  <si>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</si>
  <si>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</si>
  <si>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</si>
  <si>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</si>
  <si>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</si>
  <si>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</si>
  <si>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</si>
  <si>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</si>
  <si>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</si>
  <si>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</si>
  <si>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</si>
  <si>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</si>
  <si>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</si>
  <si>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</si>
  <si>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</si>
  <si>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</si>
  <si>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</si>
  <si>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</si>
  <si>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</si>
  <si>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</si>
  <si>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</si>
  <si>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</si>
  <si>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</si>
  <si>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</si>
  <si>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</si>
  <si>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</si>
  <si>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</si>
  <si>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</si>
  <si>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</si>
  <si>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</si>
  <si>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</si>
  <si>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</si>
  <si>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</si>
  <si>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</si>
  <si>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</si>
  <si>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</si>
  <si>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</si>
  <si>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</si>
  <si>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</si>
  <si>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</si>
  <si>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</si>
  <si>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</si>
  <si>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</si>
  <si>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</si>
  <si>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</si>
  <si>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</si>
  <si>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</si>
  <si>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</si>
  <si>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</si>
  <si>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</si>
  <si>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</si>
  <si>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</si>
  <si>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</si>
  <si>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</si>
  <si>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</si>
  <si>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</si>
  <si>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</si>
  <si>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</si>
  <si>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</si>
  <si>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</si>
  <si>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</si>
  <si>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</si>
  <si>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</si>
  <si>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</si>
  <si>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</si>
  <si>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</si>
  <si>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</si>
  <si>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</si>
  <si>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</si>
  <si>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</si>
  <si>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</si>
  <si>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</si>
  <si>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</si>
  <si>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</si>
  <si>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</si>
  <si>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</si>
  <si>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</si>
  <si>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</si>
  <si>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</si>
  <si>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</si>
  <si>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</si>
  <si>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</si>
  <si>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</si>
  <si>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</si>
  <si>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</si>
  <si>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</si>
  <si>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</si>
  <si>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</si>
  <si>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</si>
  <si>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</si>
  <si>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</si>
  <si>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</si>
  <si>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</si>
  <si>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</si>
  <si>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</si>
  <si>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</si>
  <si>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</si>
  <si>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</si>
  <si>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</si>
  <si>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</si>
  <si>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</si>
  <si>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</si>
  <si>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</si>
  <si>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</si>
  <si>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</si>
  <si>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</si>
  <si>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</si>
  <si>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</si>
  <si>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</si>
  <si>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</si>
  <si>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</si>
  <si>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</si>
  <si>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</si>
  <si>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</si>
  <si>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</si>
  <si>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</si>
  <si>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</si>
  <si>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</si>
  <si>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</si>
  <si>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</si>
  <si>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</si>
  <si>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</si>
  <si>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</si>
  <si>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</si>
  <si>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</si>
  <si>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</si>
  <si>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</si>
  <si>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</si>
  <si>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</si>
  <si>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</si>
  <si>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</si>
  <si>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</si>
  <si>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</si>
  <si>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</si>
  <si>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</si>
  <si>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</si>
  <si>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</si>
  <si>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</si>
  <si>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</si>
  <si>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</si>
  <si>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</si>
  <si>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</si>
  <si>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</si>
  <si>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</si>
  <si>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</si>
  <si>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</si>
  <si>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</si>
  <si>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</si>
  <si>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</si>
  <si>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</si>
  <si>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</si>
  <si>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</si>
  <si>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</si>
  <si>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</si>
  <si>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</si>
  <si>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</si>
  <si>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</si>
  <si>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</si>
  <si>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</si>
  <si>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</si>
  <si>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</si>
  <si>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</si>
  <si>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</si>
  <si>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</si>
  <si>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</si>
  <si>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</si>
  <si>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</si>
  <si>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</si>
  <si>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</si>
  <si>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</si>
  <si>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</si>
  <si>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</si>
  <si>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</si>
  <si>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</si>
  <si>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</si>
  <si>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</si>
  <si>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</si>
  <si>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</si>
  <si>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</si>
  <si>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</si>
  <si>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</si>
  <si>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</si>
  <si>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</si>
  <si>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</si>
  <si>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</si>
  <si>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</si>
  <si>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</si>
  <si>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</si>
  <si>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</si>
  <si>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</si>
  <si>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</si>
  <si>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</si>
  <si>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</si>
  <si>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</si>
  <si>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</si>
  <si>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</si>
  <si>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</si>
  <si>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</si>
  <si>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</si>
  <si>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</si>
  <si>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</si>
  <si>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</si>
  <si>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</si>
  <si>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</si>
  <si>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</si>
  <si>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</si>
  <si>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</si>
  <si>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</si>
  <si>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</si>
  <si>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</si>
  <si>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</si>
  <si>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</si>
  <si>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</si>
  <si>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</si>
  <si>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</si>
  <si>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</si>
  <si>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</si>
  <si>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</si>
  <si>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</si>
  <si>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</si>
  <si>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</si>
  <si>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</si>
  <si>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</si>
  <si>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</si>
  <si>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</si>
  <si>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</si>
  <si>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</si>
  <si>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</si>
  <si>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</si>
  <si>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</si>
  <si>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</si>
  <si>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</si>
  <si>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</si>
  <si>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</si>
  <si>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</si>
  <si>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</si>
  <si>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</si>
  <si>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</si>
  <si>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</si>
  <si>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</si>
  <si>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</si>
  <si>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</si>
  <si>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</si>
  <si>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</si>
  <si>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</si>
  <si>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</si>
  <si>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</si>
  <si>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</si>
  <si>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</si>
  <si>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</si>
  <si>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</si>
  <si>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</si>
  <si>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</si>
  <si>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</si>
  <si>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</si>
  <si>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</si>
  <si>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</si>
  <si>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</si>
  <si>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</si>
  <si>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</si>
  <si>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</si>
  <si>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</si>
  <si>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</si>
  <si>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</si>
  <si>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</si>
  <si>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</si>
  <si>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</si>
  <si>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</si>
  <si>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</si>
  <si>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</si>
  <si>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</si>
  <si>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</si>
  <si>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</si>
  <si>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</si>
  <si>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</si>
  <si>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</si>
  <si>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</si>
  <si>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</si>
  <si>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</si>
  <si>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</si>
  <si>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</si>
  <si>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</si>
  <si>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</si>
  <si>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</si>
  <si>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</si>
  <si>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</si>
  <si>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</si>
  <si>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</si>
  <si>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</si>
  <si>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</si>
  <si>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</si>
  <si>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</si>
  <si>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</si>
  <si>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</si>
  <si>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</si>
  <si>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</si>
  <si>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</si>
  <si>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</si>
  <si>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</si>
  <si>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</si>
  <si>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</si>
  <si>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</si>
  <si>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</si>
  <si>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</si>
  <si>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</si>
  <si>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</si>
  <si>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</si>
  <si>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</si>
  <si>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</si>
  <si>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</si>
  <si>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</si>
  <si>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</si>
  <si>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</si>
  <si>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</si>
  <si>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</si>
  <si>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</si>
  <si>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</si>
  <si>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</si>
  <si>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</si>
  <si>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</si>
  <si>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</si>
  <si>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</si>
  <si>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</si>
  <si>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</si>
  <si>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</si>
  <si>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</si>
  <si>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</si>
  <si>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</si>
  <si>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</si>
  <si>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</si>
  <si>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</si>
  <si>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</si>
  <si>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</si>
  <si>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</si>
  <si>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</si>
  <si>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</si>
  <si>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</si>
  <si>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</si>
  <si>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</si>
  <si>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</si>
  <si>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</si>
  <si>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</si>
  <si>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</si>
  <si>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</si>
  <si>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</si>
  <si>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</si>
  <si>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</si>
  <si>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</si>
  <si>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</si>
  <si>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</si>
  <si>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</si>
  <si>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</si>
  <si>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</si>
  <si>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</si>
  <si>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</si>
  <si>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</si>
  <si>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</si>
  <si>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</si>
  <si>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</si>
  <si>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</si>
  <si>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</si>
  <si>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</si>
  <si>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</si>
  <si>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</si>
  <si>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</si>
  <si>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</si>
  <si>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</si>
  <si>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</si>
  <si>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</si>
  <si>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</si>
  <si>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</si>
  <si>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</si>
  <si>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</si>
  <si>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</si>
  <si>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</si>
  <si>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</si>
  <si>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</si>
  <si>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</si>
  <si>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</si>
  <si>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</si>
  <si>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</si>
  <si>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</si>
  <si>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</si>
  <si>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</si>
  <si>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</si>
  <si>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</si>
  <si>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</si>
  <si>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</si>
  <si>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</si>
  <si>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</si>
  <si>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</si>
  <si>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</si>
  <si>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</si>
  <si>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</si>
  <si>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</si>
  <si>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</si>
  <si>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</si>
  <si>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</si>
  <si>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</si>
  <si>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</si>
  <si>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</si>
  <si>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</si>
  <si>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</si>
  <si>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</si>
  <si>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</si>
  <si>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</si>
  <si>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</si>
  <si>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</si>
  <si>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</si>
  <si>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</si>
  <si>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</si>
  <si>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</si>
  <si>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</si>
  <si>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</si>
  <si>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</si>
  <si>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</si>
  <si>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</si>
  <si>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</si>
  <si>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</si>
  <si>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</si>
  <si>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</si>
  <si>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</si>
  <si>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</si>
  <si>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</si>
  <si>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</si>
  <si>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</si>
  <si>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</si>
  <si>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</si>
  <si>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</si>
  <si>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</si>
  <si>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</si>
  <si>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</si>
  <si>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</si>
  <si>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</si>
  <si>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</si>
  <si>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</si>
  <si>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</si>
  <si>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</si>
  <si>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</si>
  <si>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</si>
  <si>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</si>
  <si>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</si>
  <si>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</si>
  <si>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</si>
  <si>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</si>
  <si>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</si>
  <si>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</si>
  <si>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</si>
  <si>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</si>
  <si>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</si>
  <si>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</si>
  <si>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</si>
  <si>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</si>
  <si>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</si>
  <si>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</si>
  <si>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</si>
  <si>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</si>
  <si>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</si>
  <si>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</si>
  <si>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</si>
  <si>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</si>
  <si>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</si>
  <si>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</si>
  <si>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</si>
  <si>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</si>
  <si>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</si>
  <si>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</si>
  <si>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</si>
  <si>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</si>
  <si>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</si>
  <si>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</si>
  <si>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</si>
  <si>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</si>
  <si>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</si>
  <si>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</si>
  <si>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</si>
  <si>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</si>
  <si>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</si>
  <si>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</si>
  <si>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</si>
  <si>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</si>
  <si>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</si>
  <si>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</si>
  <si>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</si>
  <si>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</si>
  <si>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</si>
  <si>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</si>
  <si>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</si>
  <si>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</si>
  <si>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</si>
  <si>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</si>
  <si>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</si>
  <si>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</si>
  <si>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</si>
  <si>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</si>
  <si>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</si>
  <si>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</si>
  <si>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</si>
  <si>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</si>
  <si>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</si>
  <si>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</si>
  <si>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</si>
  <si>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</si>
  <si>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</si>
  <si>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</si>
  <si>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</si>
  <si>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</si>
  <si>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</si>
  <si>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</si>
  <si>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</si>
  <si>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</si>
  <si>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</si>
  <si>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</si>
  <si>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</si>
  <si>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</si>
  <si>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</si>
  <si>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</si>
  <si>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</si>
  <si>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</si>
  <si>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</si>
  <si>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</si>
  <si>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</si>
  <si>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</si>
  <si>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</si>
  <si>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</si>
  <si>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</si>
  <si>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</si>
  <si>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</si>
  <si>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</si>
  <si>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</si>
  <si>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</si>
  <si>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</si>
  <si>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</si>
  <si>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</si>
  <si>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</si>
  <si>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</si>
  <si>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</si>
  <si>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</si>
  <si>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</si>
  <si>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</si>
  <si>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</si>
  <si>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</si>
  <si>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</si>
  <si>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</si>
  <si>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</si>
  <si>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</si>
  <si>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</si>
  <si>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</si>
  <si>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</si>
  <si>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</si>
  <si>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</si>
  <si>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</si>
  <si>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</si>
  <si>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</si>
  <si>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</si>
  <si>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</si>
  <si>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</si>
  <si>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</si>
  <si>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</si>
  <si>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</si>
  <si>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</si>
  <si>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</si>
  <si>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</si>
  <si>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</si>
  <si>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</si>
  <si>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</si>
  <si>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</si>
  <si>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</si>
  <si>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</si>
  <si>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</si>
  <si>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</si>
  <si>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</si>
  <si>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</si>
  <si>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</si>
  <si>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</si>
  <si>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</si>
  <si>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</si>
  <si>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</si>
  <si>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</si>
  <si>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</si>
  <si>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</si>
  <si>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</si>
  <si>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</si>
  <si>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</si>
  <si>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</si>
  <si>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</si>
  <si>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</si>
  <si>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</si>
  <si>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</si>
  <si>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</si>
  <si>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</si>
  <si>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</si>
  <si>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</si>
  <si>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</si>
  <si>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</si>
  <si>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</si>
  <si>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</si>
  <si>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</si>
  <si>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</si>
  <si>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</si>
  <si>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</si>
  <si>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</si>
  <si>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</si>
  <si>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</si>
  <si>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</si>
  <si>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</si>
  <si>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</si>
  <si>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</si>
  <si>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</si>
  <si>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</si>
  <si>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</si>
  <si>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</si>
  <si>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</si>
  <si>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</si>
  <si>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</si>
  <si>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</si>
  <si>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</si>
  <si>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</si>
  <si>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</si>
  <si>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</si>
  <si>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</si>
  <si>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</si>
  <si>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</si>
  <si>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</si>
  <si>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</si>
  <si>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</si>
  <si>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</si>
  <si>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</si>
  <si>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</si>
  <si>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</si>
  <si>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</si>
  <si>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</si>
  <si>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</si>
  <si>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</si>
  <si>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</si>
  <si>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</si>
  <si>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</si>
  <si>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</si>
  <si>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</si>
  <si>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</si>
  <si>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</si>
  <si>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</si>
  <si>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</si>
  <si>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</si>
  <si>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</si>
  <si>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</si>
  <si>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</si>
  <si>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</si>
  <si>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</si>
  <si>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</si>
  <si>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</si>
  <si>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</si>
  <si>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</si>
  <si>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</si>
  <si>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</si>
  <si>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</si>
  <si>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</si>
  <si>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</si>
  <si>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</si>
  <si>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</si>
  <si>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</si>
  <si>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</si>
  <si>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</si>
  <si>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</si>
  <si>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</si>
  <si>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</si>
  <si>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</si>
  <si>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</si>
  <si>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</si>
  <si>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</si>
  <si>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</si>
  <si>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</si>
  <si>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</si>
  <si>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</si>
  <si>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</si>
  <si>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</si>
  <si>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</si>
  <si>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</si>
  <si>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</si>
  <si>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</si>
  <si>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</si>
  <si>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</si>
  <si>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</si>
  <si>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</si>
  <si>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</si>
  <si>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</si>
  <si>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</si>
  <si>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</si>
  <si>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</si>
  <si>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</si>
  <si>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</si>
  <si>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</si>
  <si>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</si>
  <si>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</si>
  <si>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</si>
  <si>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</si>
  <si>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</si>
  <si>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</si>
  <si>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</si>
  <si>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</si>
  <si>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</si>
  <si>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</si>
  <si>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</si>
  <si>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</si>
  <si>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</si>
  <si>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</si>
  <si>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</si>
  <si>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</si>
  <si>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</si>
  <si>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</si>
  <si>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</si>
  <si>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</si>
  <si>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</si>
  <si>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</si>
  <si>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</si>
  <si>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</si>
  <si>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</si>
  <si>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</si>
  <si>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</si>
  <si>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</si>
  <si>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</si>
  <si>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</si>
  <si>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</si>
  <si>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</si>
  <si>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</si>
  <si>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</si>
  <si>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</si>
  <si>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</si>
  <si>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</si>
  <si>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</si>
  <si>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</si>
  <si>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</si>
  <si>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</si>
  <si>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</si>
  <si>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</si>
  <si>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</si>
  <si>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</si>
  <si>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</si>
  <si>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</si>
  <si>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</si>
  <si>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</si>
  <si>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</si>
  <si>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</si>
  <si>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</si>
  <si>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</si>
  <si>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</si>
  <si>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</si>
  <si>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</si>
  <si>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</si>
  <si>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</si>
  <si>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</si>
  <si>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</si>
  <si>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</si>
  <si>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</si>
  <si>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</si>
  <si>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</si>
  <si>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</si>
  <si>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</si>
  <si>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</si>
  <si>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</si>
  <si>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</si>
  <si>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</si>
  <si>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</si>
  <si>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</si>
  <si>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</si>
  <si>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</si>
  <si>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</si>
  <si>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</si>
  <si>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</si>
  <si>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</si>
  <si>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</si>
  <si>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</si>
  <si>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</si>
  <si>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</si>
  <si>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</si>
  <si>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</si>
  <si>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</si>
  <si>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</si>
  <si>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</si>
  <si>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</si>
  <si>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</si>
  <si>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</si>
  <si>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</si>
  <si>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</si>
  <si>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</si>
  <si>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</si>
  <si>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</si>
  <si>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</si>
  <si>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</si>
  <si>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</si>
  <si>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</si>
  <si>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</si>
  <si>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</si>
  <si>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</si>
  <si>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</si>
  <si>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</si>
  <si>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</si>
  <si>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</si>
  <si>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</si>
  <si>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</si>
  <si>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</si>
  <si>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</si>
  <si>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</si>
  <si>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</si>
  <si>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</si>
  <si>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</si>
  <si>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</si>
  <si>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</si>
  <si>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</si>
  <si>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</si>
  <si>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</si>
  <si>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</si>
  <si>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</si>
  <si>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</si>
  <si>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</si>
  <si>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</si>
  <si>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</si>
  <si>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</si>
  <si>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</si>
  <si>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</si>
  <si>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</si>
  <si>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</si>
  <si>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</si>
  <si>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</si>
  <si>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</si>
  <si>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</si>
  <si>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</si>
  <si>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</si>
  <si>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</si>
  <si>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</si>
  <si>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</si>
  <si>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</si>
  <si>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</si>
  <si>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</si>
  <si>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</si>
  <si>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</si>
  <si>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</si>
  <si>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</si>
  <si>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</si>
  <si>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</si>
  <si>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</si>
  <si>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</si>
  <si>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</si>
  <si>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</si>
  <si>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</si>
  <si>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</si>
  <si>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</si>
  <si>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</si>
  <si>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</si>
  <si>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</si>
  <si>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</si>
  <si>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</si>
  <si>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</si>
  <si>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</si>
  <si>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</si>
  <si>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</si>
  <si>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</si>
  <si>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</si>
  <si>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</si>
  <si>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</si>
  <si>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</si>
  <si>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</si>
  <si>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</si>
  <si>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</si>
  <si>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</si>
  <si>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</si>
  <si>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</si>
  <si>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</si>
  <si>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</si>
  <si>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</si>
  <si>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</si>
  <si>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</si>
  <si>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</si>
  <si>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</si>
  <si>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</si>
  <si>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</si>
  <si>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</si>
  <si>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</si>
  <si>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</si>
  <si>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</si>
  <si>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</si>
  <si>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</si>
  <si>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</si>
  <si>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</si>
  <si>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</si>
  <si>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</si>
  <si>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</si>
  <si>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</si>
  <si>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</si>
  <si>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</si>
  <si>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</si>
  <si>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</si>
  <si>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</si>
  <si>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</si>
  <si>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</si>
  <si>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</si>
  <si>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</si>
  <si>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</si>
  <si>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</si>
  <si>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</si>
  <si>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</si>
  <si>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</si>
  <si>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</si>
  <si>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</si>
  <si>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</si>
  <si>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</si>
  <si>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</si>
  <si>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</si>
  <si>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</si>
  <si>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</si>
  <si>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</si>
  <si>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</si>
  <si>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</si>
  <si>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</si>
  <si>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</si>
  <si>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</si>
  <si>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</si>
  <si>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</si>
  <si>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</si>
  <si>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</si>
  <si>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</si>
  <si>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</si>
  <si>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</si>
  <si>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</si>
  <si>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</si>
  <si>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</si>
  <si>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</si>
  <si>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</si>
  <si>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</si>
  <si>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</si>
  <si>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</si>
  <si>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</si>
  <si>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</si>
  <si>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</si>
  <si>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</si>
  <si>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</si>
  <si>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</si>
  <si>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</si>
  <si>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</si>
  <si>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</si>
  <si>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</si>
  <si>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</si>
  <si>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</si>
  <si>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</si>
  <si>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</si>
  <si>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</si>
  <si>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</si>
  <si>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</si>
  <si>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</si>
  <si>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</si>
  <si>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</si>
  <si>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</si>
  <si>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</si>
  <si>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</si>
  <si>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</si>
  <si>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</si>
  <si>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</si>
  <si>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</si>
  <si>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</si>
  <si>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</si>
  <si>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</si>
  <si>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</si>
  <si>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</si>
  <si>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</si>
  <si>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</si>
  <si>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</si>
  <si>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</si>
  <si>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</si>
  <si>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</si>
  <si>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</si>
  <si>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</si>
  <si>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</si>
  <si>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</si>
  <si>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</si>
  <si>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</si>
  <si>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</si>
  <si>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</si>
  <si>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</si>
  <si>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</si>
  <si>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</si>
  <si>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</si>
  <si>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</si>
  <si>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</si>
  <si>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</si>
  <si>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</si>
  <si>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</si>
  <si>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</si>
  <si>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</si>
  <si>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</si>
  <si>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</si>
  <si>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</si>
  <si>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</si>
  <si>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</si>
  <si>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</si>
  <si>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</si>
  <si>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</si>
  <si>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</si>
  <si>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</si>
  <si>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</si>
  <si>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</si>
  <si>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</si>
  <si>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</si>
  <si>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</si>
  <si>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</si>
  <si>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</si>
  <si>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</si>
  <si>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</si>
  <si>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</si>
  <si>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</si>
  <si>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</si>
  <si>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</si>
  <si>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</si>
  <si>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</si>
  <si>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</si>
  <si>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</si>
  <si>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</si>
  <si>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</si>
  <si>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</si>
  <si>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</si>
  <si>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</si>
  <si>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</si>
  <si>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</si>
  <si>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</si>
  <si>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</si>
  <si>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</si>
  <si>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</si>
  <si>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</si>
  <si>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</si>
  <si>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</si>
  <si>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</si>
  <si>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</si>
  <si>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</si>
  <si>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</si>
  <si>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</si>
  <si>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</si>
  <si>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</si>
  <si>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</si>
  <si>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</si>
  <si>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</si>
  <si>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</si>
  <si>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</si>
  <si>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</si>
  <si>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</si>
  <si>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</si>
  <si>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</si>
  <si>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</si>
  <si>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</si>
  <si>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</si>
  <si>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</si>
  <si>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</si>
  <si>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</si>
  <si>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</si>
  <si>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</si>
  <si>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</si>
  <si>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</si>
  <si>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</si>
  <si>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</si>
  <si>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</si>
  <si>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</si>
  <si>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</si>
  <si>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</si>
  <si>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</si>
  <si>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</si>
  <si>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</si>
  <si>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</si>
  <si>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</si>
  <si>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</si>
  <si>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</si>
  <si>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</si>
  <si>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</si>
  <si>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</si>
  <si>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</si>
  <si>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</si>
  <si>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</si>
  <si>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</si>
  <si>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</si>
  <si>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</si>
  <si>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</si>
  <si>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</si>
  <si>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</si>
  <si>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</si>
  <si>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</si>
  <si>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</si>
  <si>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</si>
  <si>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</si>
  <si>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</si>
  <si>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</si>
  <si>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</si>
  <si>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</si>
  <si>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</si>
  <si>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</si>
  <si>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</si>
  <si>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</si>
  <si>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</si>
  <si>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</si>
  <si>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</si>
  <si>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</si>
  <si>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</si>
  <si>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</si>
  <si>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</si>
  <si>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</si>
  <si>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</si>
  <si>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</si>
  <si>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</si>
  <si>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</si>
  <si>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</si>
  <si>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</si>
  <si>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</si>
  <si>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</si>
  <si>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</si>
  <si>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</si>
  <si>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</si>
  <si>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</si>
  <si>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</si>
  <si>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</si>
  <si>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</si>
  <si>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</si>
  <si>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</si>
  <si>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</si>
  <si>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</si>
  <si>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</si>
  <si>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</si>
  <si>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</si>
  <si>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</si>
  <si>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</si>
  <si>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</si>
  <si>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</si>
  <si>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</si>
  <si>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</si>
  <si>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</si>
  <si>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</si>
  <si>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</si>
  <si>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</si>
  <si>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</si>
  <si>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</si>
  <si>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</si>
  <si>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</si>
  <si>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</si>
  <si>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</si>
  <si>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</si>
  <si>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</si>
  <si>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</si>
  <si>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</si>
  <si>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</si>
  <si>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</si>
  <si>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</si>
  <si>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</si>
  <si>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</si>
  <si>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</si>
  <si>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</si>
  <si>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</si>
  <si>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</si>
  <si>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</si>
  <si>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</si>
  <si>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</si>
  <si>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</si>
  <si>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</si>
  <si>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</si>
  <si>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</si>
  <si>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</si>
  <si>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</si>
  <si>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</si>
  <si>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</si>
  <si>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</si>
  <si>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</si>
  <si>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</si>
  <si>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</si>
  <si>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</si>
  <si>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</si>
  <si>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</si>
  <si>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</si>
  <si>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</si>
  <si>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</si>
  <si>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</si>
  <si>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</si>
  <si>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</si>
  <si>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</si>
  <si>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</si>
  <si>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</si>
  <si>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</si>
  <si>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</si>
  <si>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</si>
  <si>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</si>
  <si>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</si>
  <si>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</si>
  <si>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</si>
  <si>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</si>
  <si>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</si>
  <si>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</si>
  <si>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</si>
  <si>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</si>
  <si>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</si>
  <si>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</si>
  <si>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</si>
  <si>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</si>
  <si>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</si>
  <si>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</si>
  <si>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</si>
  <si>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</si>
  <si>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</si>
  <si>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</si>
  <si>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</si>
  <si>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</si>
  <si>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</si>
  <si>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</si>
  <si>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</si>
  <si>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</si>
  <si>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</si>
  <si>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</si>
  <si>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</si>
  <si>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</si>
  <si>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</si>
  <si>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</si>
  <si>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</si>
  <si>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</si>
  <si>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</si>
  <si>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</si>
  <si>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</si>
  <si>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</si>
  <si>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</si>
  <si>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</si>
  <si>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</si>
  <si>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</si>
  <si>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</si>
  <si>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</si>
  <si>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</si>
  <si>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</si>
  <si>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</si>
  <si>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</si>
  <si>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</si>
  <si>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</si>
  <si>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</si>
  <si>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</si>
  <si>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</si>
  <si>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</si>
  <si>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</si>
  <si>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</si>
  <si>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</si>
  <si>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</si>
  <si>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</si>
  <si>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</si>
  <si>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</si>
  <si>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</si>
  <si>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</si>
  <si>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</si>
  <si>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</si>
  <si>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</si>
  <si>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</si>
  <si>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</si>
  <si>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</si>
  <si>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</si>
  <si>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</si>
  <si>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</si>
  <si>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</si>
  <si>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</si>
  <si>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</si>
  <si>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</si>
  <si>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</si>
  <si>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</si>
  <si>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</si>
  <si>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</si>
  <si>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</si>
  <si>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</si>
  <si>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</si>
  <si>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</si>
  <si>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</si>
  <si>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</si>
  <si>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</si>
  <si>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</si>
  <si>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</si>
  <si>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</si>
  <si>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</si>
  <si>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</si>
  <si>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</si>
  <si>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</si>
  <si>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</si>
  <si>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</si>
  <si>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</si>
  <si>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</si>
  <si>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</si>
  <si>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</si>
  <si>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</si>
  <si>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</si>
  <si>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</si>
  <si>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</si>
  <si>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</si>
  <si>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</si>
  <si>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</si>
  <si>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</si>
  <si>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</si>
  <si>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</si>
  <si>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</si>
  <si>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</si>
  <si>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</si>
  <si>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</si>
  <si>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</si>
  <si>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</si>
  <si>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</si>
  <si>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</si>
  <si>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</si>
  <si>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</si>
  <si>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</si>
  <si>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</si>
  <si>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</si>
  <si>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</si>
  <si>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</si>
  <si>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</si>
  <si>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</si>
  <si>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</si>
  <si>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</si>
  <si>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</si>
  <si>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</si>
  <si>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</si>
  <si>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</si>
  <si>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</si>
  <si>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</si>
  <si>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</si>
  <si>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</si>
  <si>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</si>
  <si>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</si>
  <si>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</si>
  <si>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</si>
  <si>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</si>
  <si>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</si>
  <si>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</si>
  <si>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</si>
  <si>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</si>
  <si>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</si>
  <si>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</si>
  <si>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</si>
  <si>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</si>
  <si>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</si>
  <si>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</si>
  <si>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</si>
  <si>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</si>
  <si>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</si>
  <si>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</si>
  <si>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</si>
  <si>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</si>
  <si>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</si>
  <si>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</si>
  <si>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</si>
  <si>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</si>
  <si>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</si>
  <si>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</si>
  <si>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</si>
  <si>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</si>
  <si>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</si>
  <si>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</si>
  <si>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</si>
  <si>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</si>
  <si>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</si>
  <si>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</si>
  <si>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</si>
  <si>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</si>
  <si>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</si>
  <si>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</si>
  <si>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</si>
  <si>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</si>
  <si>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</si>
  <si>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</si>
  <si>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</si>
  <si>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</si>
  <si>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</si>
  <si>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</si>
  <si>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</si>
  <si>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</si>
  <si>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</si>
  <si>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</si>
  <si>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</si>
  <si>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</si>
  <si>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</si>
  <si>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</si>
  <si>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</si>
  <si>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</si>
  <si>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</si>
  <si>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</si>
  <si>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</si>
  <si>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</si>
  <si>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</si>
  <si>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</si>
  <si>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</si>
  <si>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</si>
  <si>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</si>
  <si>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</si>
  <si>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</si>
  <si>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</si>
  <si>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</si>
  <si>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</si>
  <si>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</si>
  <si>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</si>
  <si>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</si>
  <si>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</si>
  <si>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</si>
  <si>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</si>
  <si>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</si>
  <si>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</si>
  <si>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</si>
  <si>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</si>
  <si>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</si>
  <si>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</si>
  <si>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</si>
  <si>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</si>
  <si>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</si>
  <si>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</si>
  <si>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</si>
  <si>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</si>
  <si>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</si>
  <si>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</si>
  <si>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</si>
  <si>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</si>
  <si>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</si>
  <si>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</si>
  <si>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</si>
  <si>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</si>
  <si>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</si>
  <si>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</si>
  <si>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</si>
  <si>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</si>
  <si>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</si>
  <si>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</si>
  <si>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</si>
  <si>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</si>
  <si>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</si>
  <si>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</si>
  <si>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</si>
  <si>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</si>
  <si>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</si>
  <si>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</si>
  <si>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</si>
  <si>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</si>
  <si>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</si>
  <si>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</si>
  <si>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</si>
  <si>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</si>
  <si>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</si>
  <si>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</si>
  <si>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</si>
  <si>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</si>
  <si>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</si>
  <si>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</si>
  <si>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</si>
  <si>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</si>
  <si>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</si>
  <si>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</si>
  <si>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</si>
  <si>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</si>
  <si>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</si>
  <si>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</si>
  <si>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</si>
  <si>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</si>
  <si>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</si>
  <si>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</si>
  <si>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</si>
  <si>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</si>
  <si>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</si>
  <si>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</si>
  <si>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</si>
  <si>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</si>
  <si>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</si>
  <si>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</si>
  <si>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</si>
  <si>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</si>
  <si>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</si>
  <si>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</si>
  <si>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</si>
  <si>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</si>
  <si>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</si>
  <si>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</si>
  <si>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</si>
  <si>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</si>
  <si>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</si>
  <si>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</si>
  <si>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</si>
  <si>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</si>
  <si>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</si>
  <si>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</si>
  <si>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</si>
  <si>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</si>
  <si>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</si>
  <si>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</si>
  <si>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</si>
  <si>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</si>
  <si>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</si>
  <si>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</si>
  <si>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</si>
  <si>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</si>
  <si>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</si>
  <si>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</si>
  <si>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</si>
  <si>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</si>
  <si>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</si>
  <si>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</si>
  <si>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</si>
  <si>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</si>
  <si>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</si>
  <si>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</si>
  <si>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</si>
  <si>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</si>
  <si>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</si>
  <si>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</si>
  <si>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</si>
  <si>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</si>
  <si>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</si>
  <si>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</si>
  <si>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</si>
  <si>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</si>
  <si>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</si>
  <si>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</si>
  <si>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</si>
  <si>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</si>
  <si>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</si>
  <si>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</si>
  <si>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</si>
  <si>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</si>
  <si>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</si>
  <si>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</si>
  <si>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</si>
  <si>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</si>
  <si>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</si>
  <si>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</si>
  <si>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</si>
  <si>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</si>
  <si>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</si>
  <si>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</si>
  <si>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</si>
  <si>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</si>
  <si>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</si>
  <si>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</si>
  <si>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</si>
  <si>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</si>
  <si>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</si>
  <si>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</si>
  <si>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</si>
  <si>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</si>
  <si>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</si>
  <si>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</si>
  <si>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</si>
  <si>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</si>
  <si>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</si>
  <si>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</si>
  <si>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</si>
  <si>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</si>
  <si>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</si>
  <si>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</si>
  <si>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</si>
  <si>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</si>
  <si>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</si>
  <si>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</si>
  <si>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</si>
  <si>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</si>
  <si>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</si>
  <si>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</si>
  <si>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</si>
  <si>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</si>
  <si>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</si>
  <si>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</si>
  <si>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</si>
  <si>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</si>
  <si>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</si>
  <si>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</si>
  <si>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</si>
  <si>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</si>
  <si>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</si>
  <si>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</si>
  <si>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</si>
  <si>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</si>
  <si>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</si>
  <si>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</si>
  <si>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</si>
  <si>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</si>
  <si>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</si>
  <si>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</si>
  <si>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</si>
  <si>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</si>
  <si>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</si>
  <si>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</si>
  <si>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</si>
  <si>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</si>
  <si>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</si>
  <si>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</si>
  <si>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</si>
  <si>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</si>
  <si>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</si>
  <si>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</si>
  <si>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</si>
  <si>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</si>
  <si>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</si>
  <si>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</si>
  <si>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</si>
  <si>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</si>
  <si>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</si>
  <si>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</si>
  <si>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</si>
  <si>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</si>
  <si>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</si>
  <si>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</si>
  <si>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</si>
  <si>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</si>
  <si>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</si>
  <si>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</si>
  <si>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</si>
  <si>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</si>
  <si>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</si>
  <si>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</si>
  <si>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</si>
  <si>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</si>
  <si>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</si>
  <si>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</si>
  <si>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</si>
  <si>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</si>
  <si>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</si>
  <si>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</si>
  <si>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</si>
  <si>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</si>
  <si>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</si>
  <si>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</si>
  <si>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</si>
  <si>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</si>
  <si>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</si>
  <si>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</si>
  <si>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</si>
  <si>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</si>
  <si>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</si>
  <si>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</si>
  <si>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</si>
  <si>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</si>
  <si>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</si>
  <si>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</si>
  <si>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</si>
  <si>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</si>
  <si>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</si>
  <si>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</si>
  <si>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</si>
  <si>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</si>
  <si>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</si>
  <si>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</si>
  <si>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</si>
  <si>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</si>
  <si>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</si>
  <si>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</si>
  <si>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</si>
  <si>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</si>
  <si>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</si>
  <si>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</si>
  <si>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</si>
  <si>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</si>
  <si>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</si>
  <si>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</si>
  <si>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</si>
  <si>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</si>
  <si>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</si>
  <si>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</si>
  <si>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</si>
  <si>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</si>
  <si>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</si>
  <si>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</si>
  <si>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</si>
  <si>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</si>
  <si>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</si>
  <si>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</si>
  <si>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</si>
  <si>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</si>
  <si>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</si>
  <si>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</si>
  <si>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</si>
  <si>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</si>
  <si>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</si>
  <si>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</si>
  <si>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</si>
  <si>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</si>
  <si>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</si>
  <si>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</si>
  <si>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</si>
  <si>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</si>
  <si>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</si>
  <si>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</si>
  <si>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</si>
  <si>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</si>
  <si>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</si>
  <si>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</si>
  <si>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</si>
  <si>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</si>
  <si>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</si>
  <si>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</si>
  <si>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</si>
  <si>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</si>
  <si>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</si>
  <si>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</si>
  <si>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</si>
  <si>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</si>
  <si>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</si>
  <si>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</si>
  <si>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</si>
  <si>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</si>
  <si>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</si>
  <si>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</si>
  <si>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</si>
  <si>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</si>
  <si>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</si>
  <si>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</si>
  <si>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</si>
  <si>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</si>
  <si>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</si>
  <si>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</si>
  <si>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</si>
  <si>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</si>
  <si>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</si>
  <si>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</si>
  <si>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</si>
  <si>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</si>
  <si>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</si>
  <si>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</si>
  <si>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</si>
  <si>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</si>
  <si>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</si>
  <si>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</si>
  <si>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</si>
  <si>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</si>
  <si>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</si>
  <si>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</si>
  <si>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</si>
  <si>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</si>
  <si>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</si>
  <si>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</si>
  <si>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</si>
  <si>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</si>
  <si>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</si>
  <si>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</si>
  <si>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</si>
  <si>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</si>
  <si>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</si>
  <si>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</si>
  <si>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</si>
  <si>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</si>
  <si>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</si>
  <si>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</si>
  <si>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</si>
  <si>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</si>
  <si>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</si>
  <si>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</si>
  <si>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</si>
  <si>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</si>
  <si>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</si>
  <si>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</si>
  <si>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</si>
  <si>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</si>
  <si>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</si>
  <si>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</si>
  <si>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</si>
  <si>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</si>
  <si>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</si>
  <si>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</si>
  <si>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</si>
  <si>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</si>
  <si>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</si>
  <si>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</si>
  <si>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</si>
  <si>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</si>
  <si>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</si>
  <si>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</si>
  <si>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</si>
  <si>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</si>
  <si>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</si>
  <si>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</si>
  <si>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</si>
  <si>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</si>
  <si>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</si>
  <si>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</si>
  <si>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</si>
  <si>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</si>
  <si>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</si>
  <si>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</si>
  <si>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</si>
  <si>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</si>
  <si>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</si>
  <si>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</si>
  <si>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</si>
  <si>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</si>
  <si>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</si>
  <si>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</si>
  <si>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</si>
  <si>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</si>
  <si>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</si>
  <si>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</si>
  <si>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</si>
  <si>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</si>
  <si>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</si>
  <si>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</si>
  <si>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</si>
  <si>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</si>
  <si>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</si>
  <si>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</si>
  <si>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</si>
  <si>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</si>
  <si>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</si>
  <si>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</si>
  <si>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</si>
  <si>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</si>
  <si>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</si>
  <si>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</si>
  <si>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</si>
  <si>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</si>
  <si>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</si>
  <si>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</si>
  <si>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</si>
  <si>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</si>
  <si>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</si>
  <si>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</si>
  <si>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</si>
  <si>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</si>
  <si>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</si>
  <si>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</si>
  <si>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</si>
  <si>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</si>
  <si>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</si>
  <si>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</si>
  <si>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</si>
  <si>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</si>
  <si>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</si>
  <si>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</si>
  <si>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</si>
  <si>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</si>
  <si>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</si>
  <si>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</si>
  <si>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</si>
  <si>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</si>
  <si>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</si>
  <si>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</si>
  <si>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</si>
  <si>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</si>
  <si>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</si>
  <si>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</si>
  <si>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</si>
  <si>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</si>
  <si>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</si>
  <si>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</si>
  <si>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</si>
  <si>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</si>
  <si>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</si>
  <si>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</si>
  <si>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</si>
  <si>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</si>
  <si>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</si>
  <si>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</si>
  <si>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</si>
  <si>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</si>
  <si>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</si>
  <si>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</si>
  <si>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</si>
  <si>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</si>
  <si>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</si>
  <si>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</si>
  <si>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</si>
  <si>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</si>
  <si>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</si>
  <si>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</si>
  <si>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</si>
  <si>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</si>
  <si>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</si>
  <si>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</si>
  <si>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</si>
  <si>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</si>
  <si>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</si>
  <si>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</si>
  <si>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</si>
  <si>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</si>
  <si>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</si>
  <si>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</si>
  <si>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</si>
  <si>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</si>
  <si>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</si>
  <si>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</si>
  <si>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</si>
  <si>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</si>
  <si>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</si>
  <si>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</si>
  <si>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</si>
  <si>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</si>
  <si>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</si>
  <si>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</si>
  <si>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</si>
  <si>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</si>
  <si>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</si>
  <si>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</si>
  <si>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</si>
  <si>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</si>
  <si>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</si>
  <si>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</si>
  <si>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</si>
  <si>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</si>
  <si>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</si>
  <si>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</si>
  <si>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</si>
  <si>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</si>
  <si>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</si>
  <si>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</si>
  <si>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</si>
  <si>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</si>
  <si>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</si>
  <si>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</si>
  <si>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</si>
  <si>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</si>
  <si>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</si>
  <si>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</si>
  <si>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</si>
  <si>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</si>
  <si>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</si>
  <si>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</si>
  <si>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</si>
  <si>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</si>
  <si>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</si>
  <si>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</si>
  <si>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</si>
  <si>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</si>
  <si>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</si>
  <si>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</si>
  <si>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</si>
  <si>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</si>
  <si>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</si>
  <si>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</si>
  <si>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</si>
  <si>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</si>
  <si>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</si>
  <si>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</si>
  <si>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</si>
  <si>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</si>
  <si>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</si>
  <si>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</si>
  <si>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</si>
  <si>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</si>
  <si>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</si>
  <si>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</si>
  <si>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</si>
  <si>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</si>
  <si>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</si>
  <si>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</si>
  <si>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</si>
  <si>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</si>
  <si>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</si>
  <si>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</si>
  <si>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</si>
  <si>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</si>
  <si>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</si>
  <si>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</si>
  <si>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</si>
  <si>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</si>
  <si>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</si>
  <si>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</si>
  <si>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</si>
  <si>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</si>
  <si>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</si>
  <si>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</si>
  <si>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</si>
  <si>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</si>
  <si>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</si>
  <si>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</si>
  <si>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</si>
  <si>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</si>
  <si>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</si>
  <si>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</si>
  <si>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</si>
  <si>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</si>
  <si>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</si>
  <si>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</si>
  <si>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</si>
  <si>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</si>
  <si>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</si>
  <si>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</si>
  <si>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</si>
  <si>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</si>
  <si>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</si>
  <si>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</si>
  <si>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</si>
  <si>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</si>
  <si>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</si>
  <si>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</si>
  <si>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</si>
  <si>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</si>
  <si>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</si>
  <si>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</si>
  <si>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</si>
  <si>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</si>
  <si>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</si>
  <si>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</si>
  <si>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</si>
  <si>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</si>
  <si>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</si>
  <si>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</si>
  <si>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</si>
  <si>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</si>
  <si>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</si>
  <si>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</si>
  <si>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</si>
  <si>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</si>
  <si>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</si>
  <si>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</si>
  <si>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</si>
  <si>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</si>
  <si>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</si>
  <si>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</si>
  <si>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</si>
  <si>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</si>
  <si>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</si>
  <si>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</si>
  <si>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</si>
  <si>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</si>
  <si>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</si>
  <si>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</si>
  <si>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</si>
  <si>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</si>
  <si>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</si>
  <si>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</si>
  <si>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</si>
  <si>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</si>
  <si>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</si>
  <si>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</si>
  <si>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</si>
  <si>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</si>
  <si>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</si>
  <si>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</si>
  <si>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</si>
  <si>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</si>
  <si>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</si>
  <si>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</si>
  <si>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</si>
  <si>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</si>
  <si>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</si>
  <si>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</si>
  <si>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</si>
  <si>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</si>
  <si>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</si>
  <si>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</si>
  <si>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</si>
  <si>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</si>
  <si>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</si>
  <si>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</si>
  <si>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</si>
  <si>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</si>
  <si>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</si>
  <si>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</si>
  <si>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</si>
  <si>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</si>
  <si>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</si>
  <si>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</si>
  <si>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</si>
  <si>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</si>
  <si>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</si>
  <si>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</si>
  <si>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</si>
  <si>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</si>
  <si>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</si>
  <si>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</si>
  <si>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</si>
  <si>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</si>
  <si>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</si>
  <si>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</si>
  <si>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</si>
  <si>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</si>
  <si>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</si>
  <si>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</si>
  <si>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</si>
  <si>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</si>
  <si>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</si>
  <si>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</si>
  <si>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</si>
  <si>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</si>
  <si>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</si>
  <si>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</si>
  <si>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</si>
  <si>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</si>
  <si>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</si>
  <si>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</si>
  <si>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</si>
  <si>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</si>
  <si>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</si>
  <si>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</si>
  <si>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</si>
  <si>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</si>
  <si>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</si>
  <si>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</si>
  <si>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</si>
  <si>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</si>
  <si>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</si>
  <si>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</si>
  <si>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</si>
  <si>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</si>
  <si>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</si>
  <si>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</si>
  <si>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</si>
  <si>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</si>
  <si>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</si>
  <si>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</si>
  <si>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</si>
  <si>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</si>
  <si>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</si>
  <si>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</si>
  <si>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</si>
  <si>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</si>
  <si>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</si>
  <si>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</si>
  <si>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</si>
  <si>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</si>
  <si>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</si>
  <si>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</si>
  <si>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</si>
  <si>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</si>
  <si>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</si>
  <si>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</si>
  <si>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</si>
  <si>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</si>
  <si>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</si>
  <si>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</si>
  <si>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</si>
  <si>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</si>
  <si>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</si>
  <si>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</si>
  <si>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</si>
  <si>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</si>
  <si>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</si>
  <si>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</si>
  <si>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</si>
  <si>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</si>
  <si>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</si>
  <si>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</si>
  <si>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</si>
  <si>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</si>
  <si>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</si>
  <si>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</si>
  <si>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</si>
  <si>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</si>
  <si>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</si>
  <si>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</si>
  <si>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</si>
  <si>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</si>
  <si>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</si>
  <si>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</si>
  <si>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</si>
  <si>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</si>
  <si>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</si>
  <si>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</si>
  <si>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</si>
  <si>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</si>
  <si>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</si>
  <si>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</si>
  <si>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</si>
  <si>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</si>
  <si>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</si>
  <si>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</si>
  <si>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</si>
  <si>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</si>
  <si>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</si>
  <si>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</si>
  <si>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</si>
  <si>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</si>
  <si>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</si>
  <si>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</si>
  <si>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</si>
  <si>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</si>
  <si>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</si>
  <si>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</si>
  <si>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</si>
  <si>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</si>
  <si>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</si>
  <si>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</si>
  <si>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</si>
  <si>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</si>
  <si>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</si>
  <si>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</si>
  <si>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</si>
  <si>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</si>
  <si>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</si>
  <si>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</si>
  <si>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</si>
  <si>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</si>
  <si>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</si>
  <si>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</si>
  <si>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</si>
  <si>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</si>
  <si>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</si>
  <si>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</si>
  <si>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</si>
  <si>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</si>
  <si>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</si>
  <si>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</si>
  <si>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</si>
  <si>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</si>
  <si>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</si>
  <si>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</si>
  <si>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</si>
  <si>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</si>
  <si>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</si>
  <si>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</si>
  <si>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</si>
  <si>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</si>
  <si>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</si>
  <si>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</si>
  <si>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</si>
  <si>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</si>
  <si>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</si>
  <si>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</si>
  <si>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</si>
  <si>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</si>
  <si>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</si>
  <si>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</si>
  <si>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</si>
  <si>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</si>
  <si>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</si>
  <si>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</si>
  <si>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</si>
  <si>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</si>
  <si>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</si>
  <si>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</si>
  <si>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</si>
  <si>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</si>
  <si>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</si>
  <si>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</si>
  <si>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</si>
  <si>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</si>
  <si>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</si>
  <si>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</si>
  <si>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</si>
  <si>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</si>
  <si>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</si>
  <si>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</si>
  <si>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</si>
  <si>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</si>
  <si>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</si>
  <si>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</si>
  <si>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</si>
  <si>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</si>
  <si>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</si>
  <si>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</si>
  <si>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</si>
  <si>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</si>
  <si>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</si>
  <si>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</si>
  <si>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</si>
  <si>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</si>
  <si>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</si>
  <si>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</si>
  <si>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</si>
  <si>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</si>
  <si>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</si>
  <si>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</si>
  <si>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</si>
  <si>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</si>
  <si>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</si>
  <si>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</si>
  <si>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</si>
  <si>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</si>
  <si>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</si>
  <si>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</si>
  <si>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</si>
  <si>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</si>
  <si>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</si>
  <si>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</si>
  <si>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</si>
  <si>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</si>
  <si>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</si>
  <si>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</si>
  <si>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</si>
  <si>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</si>
  <si>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</si>
  <si>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</si>
  <si>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</si>
  <si>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</si>
  <si>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</si>
  <si>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</si>
  <si>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</si>
  <si>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</si>
  <si>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</si>
  <si>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</si>
  <si>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</si>
  <si>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</si>
  <si>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</si>
  <si>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</si>
  <si>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</si>
  <si>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</si>
  <si>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</si>
  <si>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</si>
  <si>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</si>
  <si>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</si>
  <si>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</si>
  <si>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</si>
  <si>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</si>
  <si>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</si>
  <si>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</si>
  <si>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</si>
  <si>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</si>
  <si>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</si>
  <si>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</si>
  <si>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</si>
  <si>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</si>
  <si>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</si>
  <si>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</si>
  <si>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</si>
  <si>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</si>
  <si>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</si>
  <si>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</si>
  <si>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</si>
  <si>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</si>
  <si>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</si>
  <si>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</si>
  <si>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</si>
  <si>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</si>
  <si>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</si>
  <si>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</si>
  <si>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</si>
  <si>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</si>
  <si>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</si>
  <si>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</si>
  <si>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</si>
  <si>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</si>
  <si>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</si>
  <si>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</si>
  <si>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</si>
  <si>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</si>
  <si>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</si>
  <si>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</si>
  <si>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</si>
  <si>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</si>
  <si>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</si>
  <si>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</si>
  <si>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</si>
  <si>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</si>
  <si>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</si>
  <si>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</si>
  <si>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</si>
  <si>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</si>
  <si>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</si>
  <si>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</si>
  <si>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</si>
  <si>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</si>
  <si>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</si>
  <si>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</si>
  <si>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</si>
  <si>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</si>
  <si>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</si>
  <si>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</si>
  <si>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</si>
  <si>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</si>
  <si>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</si>
  <si>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</si>
  <si>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</si>
  <si>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</si>
  <si>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</si>
  <si>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</si>
  <si>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</si>
  <si>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</si>
  <si>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</si>
  <si>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</si>
  <si>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</si>
  <si>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</si>
  <si>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</si>
  <si>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</si>
  <si>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</si>
  <si>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</si>
  <si>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</si>
  <si>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</si>
  <si>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</si>
  <si>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</si>
  <si>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</si>
  <si>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</si>
  <si>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</si>
  <si>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</si>
  <si>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</si>
  <si>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</si>
  <si>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</si>
  <si>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</si>
  <si>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</si>
  <si>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</si>
  <si>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</si>
  <si>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</si>
  <si>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</si>
  <si>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</si>
  <si>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</si>
  <si>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</si>
  <si>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</si>
  <si>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</si>
  <si>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</si>
  <si>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</si>
  <si>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</si>
  <si>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</si>
  <si>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</si>
  <si>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</si>
  <si>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</si>
  <si>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</si>
  <si>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</si>
  <si>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</si>
  <si>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</si>
  <si>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</si>
  <si>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</si>
  <si>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</si>
  <si>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</si>
  <si>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</si>
  <si>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</si>
  <si>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</si>
  <si>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</si>
  <si>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</si>
  <si>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</si>
  <si>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</si>
  <si>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</si>
  <si>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</si>
  <si>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</si>
  <si>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</si>
  <si>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</si>
  <si>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</si>
  <si>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</si>
  <si>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</si>
  <si>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</si>
  <si>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</si>
  <si>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</si>
  <si>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</si>
  <si>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</si>
  <si>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</si>
  <si>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</si>
  <si>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</si>
  <si>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</si>
  <si>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</si>
  <si>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</si>
  <si>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</si>
  <si>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</si>
  <si>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</si>
  <si>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</si>
  <si>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</si>
  <si>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</si>
  <si>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</si>
  <si>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</si>
  <si>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</si>
  <si>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</si>
  <si>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</si>
  <si>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</si>
  <si>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</si>
  <si>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</si>
  <si>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</si>
  <si>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</si>
  <si>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</si>
  <si>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</si>
  <si>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</si>
  <si>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</si>
  <si>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</si>
  <si>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</si>
  <si>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</si>
  <si>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</si>
  <si>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</si>
  <si>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</si>
  <si>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</si>
  <si>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</si>
  <si>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</si>
  <si>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</si>
  <si>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</si>
  <si>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</si>
  <si>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</si>
  <si>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</si>
  <si>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</si>
  <si>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</si>
  <si>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</si>
  <si>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</si>
  <si>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</si>
  <si>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</si>
  <si>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</si>
  <si>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</si>
  <si>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</si>
  <si>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</si>
  <si>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</si>
  <si>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</si>
  <si>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</si>
  <si>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</si>
  <si>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</si>
  <si>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</si>
  <si>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</si>
  <si>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</si>
  <si>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</si>
  <si>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</si>
  <si>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</si>
  <si>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</si>
  <si>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</si>
  <si>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</si>
  <si>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</si>
  <si>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</si>
  <si>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</si>
  <si>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</si>
  <si>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</si>
  <si>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</si>
  <si>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</si>
  <si>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</si>
  <si>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</si>
  <si>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</si>
  <si>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</si>
  <si>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</si>
  <si>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</si>
  <si>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</si>
  <si>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</si>
  <si>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</si>
  <si>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</si>
  <si>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</si>
  <si>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</si>
  <si>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</si>
  <si>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</si>
  <si>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</si>
  <si>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</si>
  <si>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</si>
  <si>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</si>
  <si>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</si>
  <si>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</si>
  <si>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</si>
  <si>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</si>
  <si>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</si>
  <si>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</si>
  <si>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</si>
  <si>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</si>
  <si>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</si>
  <si>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</si>
  <si>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</si>
  <si>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</si>
  <si>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</si>
  <si>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</si>
  <si>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</si>
  <si>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</si>
  <si>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</si>
  <si>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</si>
  <si>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</si>
  <si>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</si>
  <si>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</si>
  <si>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</si>
  <si>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</si>
  <si>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</si>
  <si>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</si>
  <si>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</si>
  <si>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</si>
  <si>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</si>
  <si>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</si>
  <si>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</si>
  <si>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</si>
  <si>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</si>
  <si>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</si>
  <si>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</si>
  <si>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</si>
  <si>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</si>
  <si>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</si>
  <si>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</si>
  <si>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</si>
  <si>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</si>
  <si>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</si>
  <si>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</si>
  <si>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</si>
  <si>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</si>
  <si>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</si>
  <si>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</si>
  <si>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</si>
  <si>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</si>
  <si>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</si>
  <si>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</si>
  <si>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</si>
  <si>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</si>
  <si>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</si>
  <si>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</si>
  <si>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</si>
  <si>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</si>
  <si>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</si>
  <si>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</si>
  <si>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</si>
  <si>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</si>
  <si>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</si>
  <si>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</si>
  <si>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</si>
  <si>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</si>
  <si>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</si>
  <si>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</si>
  <si>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</si>
  <si>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</si>
  <si>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</si>
  <si>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</si>
  <si>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</si>
  <si>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</si>
  <si>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</si>
  <si>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</si>
  <si>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</si>
  <si>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</si>
  <si>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</si>
  <si>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</si>
  <si>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</si>
  <si>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</si>
  <si>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</si>
  <si>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</si>
  <si>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</si>
  <si>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</si>
  <si>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</si>
  <si>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</si>
  <si>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</si>
  <si>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</si>
  <si>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</si>
  <si>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</si>
  <si>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</si>
  <si>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</si>
  <si>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</si>
  <si>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</si>
  <si>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</si>
  <si>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</si>
  <si>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</si>
  <si>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</si>
  <si>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</si>
  <si>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</si>
  <si>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</si>
  <si>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</si>
  <si>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</si>
  <si>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</si>
  <si>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</si>
  <si>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</si>
  <si>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</si>
  <si>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</si>
  <si>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</si>
  <si>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</si>
  <si>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</si>
  <si>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</si>
  <si>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</si>
  <si>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</si>
  <si>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</si>
  <si>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</si>
  <si>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</si>
  <si>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</si>
  <si>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</si>
  <si>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</si>
  <si>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</si>
  <si>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</si>
  <si>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</si>
  <si>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</si>
  <si>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</si>
  <si>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</si>
  <si>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</si>
  <si>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</si>
  <si>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</si>
  <si>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</si>
  <si>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</si>
  <si>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</si>
  <si>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</si>
  <si>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</si>
  <si>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</si>
  <si>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</si>
  <si>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</si>
  <si>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</si>
  <si>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</si>
  <si>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</si>
  <si>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</si>
  <si>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</si>
  <si>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</si>
  <si>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</si>
  <si>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</si>
  <si>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</si>
  <si>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</si>
  <si>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</si>
  <si>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</si>
  <si>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</si>
  <si>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</si>
  <si>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</si>
  <si>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</si>
  <si>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</si>
  <si>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</si>
  <si>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</si>
  <si>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</si>
  <si>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</si>
  <si>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</si>
  <si>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</si>
  <si>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</si>
  <si>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</si>
  <si>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</si>
  <si>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</si>
  <si>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</si>
  <si>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</si>
  <si>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</si>
  <si>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</si>
  <si>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</si>
  <si>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</si>
  <si>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</si>
  <si>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</si>
  <si>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</si>
  <si>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</si>
  <si>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</si>
  <si>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</si>
  <si>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</si>
  <si>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</si>
  <si>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</si>
  <si>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</si>
  <si>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</si>
  <si>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</si>
  <si>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</si>
  <si>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</si>
  <si>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</si>
  <si>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</si>
  <si>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</si>
  <si>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</si>
  <si>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</si>
  <si>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</si>
  <si>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</si>
  <si>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</si>
  <si>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</si>
  <si>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</si>
  <si>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</si>
  <si>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</si>
  <si>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</si>
  <si>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</si>
  <si>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</si>
  <si>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</si>
  <si>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</si>
  <si>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</si>
  <si>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</si>
  <si>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</si>
  <si>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</si>
  <si>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</si>
  <si>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</si>
  <si>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</si>
  <si>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</si>
  <si>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</si>
  <si>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</si>
  <si>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</si>
  <si>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</si>
  <si>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</si>
  <si>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</si>
  <si>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</si>
  <si>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</si>
  <si>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</si>
  <si>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</si>
  <si>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</si>
  <si>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</si>
  <si>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</si>
  <si>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</si>
  <si>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</si>
  <si>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</si>
  <si>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</si>
  <si>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</si>
  <si>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</si>
  <si>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</si>
  <si>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</si>
  <si>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</si>
  <si>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</si>
  <si>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</si>
  <si>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</si>
  <si>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</si>
  <si>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</si>
  <si>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</si>
  <si>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</si>
  <si>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</si>
  <si>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</si>
  <si>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</si>
  <si>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</si>
  <si>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</si>
  <si>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</si>
  <si>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</si>
  <si>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</si>
  <si>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</si>
  <si>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</si>
  <si>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</si>
  <si>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</si>
  <si>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</si>
  <si>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</si>
  <si>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</si>
  <si>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</si>
  <si>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</si>
  <si>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</si>
  <si>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</si>
  <si>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</si>
  <si>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</si>
  <si>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</si>
  <si>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</si>
  <si>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</si>
  <si>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</si>
  <si>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</si>
  <si>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</si>
  <si>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</si>
  <si>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</si>
  <si>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</si>
  <si>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</si>
  <si>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</si>
  <si>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</si>
  <si>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</si>
  <si>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</si>
  <si>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</si>
  <si>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</si>
  <si>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</si>
  <si>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</si>
  <si>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</si>
  <si>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</si>
  <si>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</si>
  <si>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</si>
  <si>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</si>
  <si>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</si>
  <si>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</si>
  <si>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</si>
  <si>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</si>
  <si>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</si>
  <si>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</si>
  <si>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</si>
  <si>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</si>
  <si>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</si>
  <si>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</si>
  <si>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</si>
  <si>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</si>
  <si>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</si>
  <si>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</si>
  <si>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</si>
  <si>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</si>
  <si>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</si>
  <si>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</si>
  <si>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</si>
  <si>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</si>
  <si>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</si>
  <si>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</si>
  <si>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</si>
  <si>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</si>
  <si>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</si>
  <si>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</si>
  <si>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</si>
  <si>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</si>
  <si>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</si>
  <si>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</si>
  <si>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</si>
  <si>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</si>
  <si>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</si>
  <si>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</si>
  <si>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</si>
  <si>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</si>
  <si>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</si>
  <si>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</si>
  <si>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</si>
  <si>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</si>
  <si>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</si>
  <si>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</si>
  <si>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</si>
  <si>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</si>
  <si>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</si>
  <si>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</si>
  <si>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</si>
  <si>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</si>
  <si>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</si>
  <si>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</si>
  <si>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</si>
  <si>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</si>
  <si>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</si>
  <si>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</si>
  <si>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</si>
  <si>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</si>
  <si>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</si>
  <si>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</si>
  <si>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</si>
  <si>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</si>
  <si>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</si>
  <si>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</si>
  <si>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</si>
  <si>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</si>
  <si>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</si>
  <si>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</si>
  <si>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</si>
  <si>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</si>
  <si>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</si>
  <si>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</si>
  <si>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</si>
  <si>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</si>
  <si>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</si>
  <si>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</si>
  <si>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</si>
  <si>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</si>
  <si>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</si>
  <si>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</si>
  <si>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</si>
  <si>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</si>
  <si>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</si>
  <si>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</si>
  <si>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</si>
  <si>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</si>
  <si>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</si>
  <si>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</si>
  <si>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</si>
  <si>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</si>
  <si>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</si>
  <si>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</si>
  <si>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</si>
  <si>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</si>
  <si>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</si>
  <si>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</si>
  <si>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</si>
  <si>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</si>
  <si>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</si>
  <si>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</si>
  <si>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</si>
  <si>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</si>
  <si>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</si>
  <si>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</si>
  <si>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</si>
  <si>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</si>
  <si>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</si>
  <si>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</si>
  <si>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</si>
  <si>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</si>
  <si>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</si>
  <si>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</si>
  <si>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</si>
  <si>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</si>
  <si>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</si>
  <si>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</si>
  <si>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</si>
  <si>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</si>
  <si>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</si>
  <si>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</si>
  <si>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</si>
  <si>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</si>
  <si>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</si>
  <si>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</si>
  <si>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</si>
  <si>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</si>
  <si>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</si>
  <si>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</si>
  <si>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</si>
  <si>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</si>
  <si>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</si>
  <si>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</si>
  <si>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</si>
  <si>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</si>
  <si>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</si>
  <si>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</si>
  <si>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</si>
  <si>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</si>
  <si>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</si>
  <si>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</si>
  <si>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</si>
  <si>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</si>
  <si>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</si>
  <si>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</si>
  <si>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</si>
  <si>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</si>
  <si>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</si>
  <si>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</si>
  <si>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</si>
  <si>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</si>
  <si>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</si>
  <si>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</si>
  <si>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</si>
  <si>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</si>
  <si>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</si>
  <si>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</si>
  <si>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</si>
  <si>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</si>
  <si>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</si>
  <si>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</si>
  <si>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</si>
  <si>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</si>
  <si>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</si>
  <si>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</si>
  <si>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</si>
  <si>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</si>
  <si>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</si>
  <si>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</si>
  <si>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</si>
  <si>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</si>
  <si>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</si>
  <si>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</si>
  <si>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</si>
  <si>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</si>
  <si>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</si>
  <si>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</si>
  <si>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</si>
  <si>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</si>
  <si>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</si>
  <si>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</si>
  <si>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</si>
  <si>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</si>
  <si>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</si>
  <si>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</si>
  <si>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</si>
  <si>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</si>
  <si>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</si>
  <si>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</si>
  <si>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</si>
  <si>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</si>
  <si>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</si>
  <si>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</si>
  <si>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</si>
  <si>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</si>
  <si>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</si>
  <si>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</si>
  <si>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</si>
  <si>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</si>
  <si>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</si>
  <si>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</si>
  <si>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</si>
  <si>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</si>
  <si>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</si>
  <si>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</si>
  <si>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</si>
  <si>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</si>
  <si>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</si>
  <si>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</si>
  <si>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</si>
  <si>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</si>
  <si>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</si>
  <si>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</si>
  <si>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</si>
  <si>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</si>
  <si>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</si>
  <si>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</si>
  <si>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</si>
  <si>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</si>
  <si>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</si>
  <si>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</si>
  <si>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</si>
  <si>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</si>
  <si>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</si>
  <si>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</si>
  <si>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</si>
  <si>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</si>
  <si>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</si>
  <si>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</si>
  <si>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</si>
  <si>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</si>
  <si>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</si>
  <si>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</si>
  <si>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</si>
  <si>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</si>
  <si>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</si>
  <si>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</si>
  <si>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</si>
  <si>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</si>
  <si>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</si>
  <si>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</si>
  <si>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</si>
  <si>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</si>
  <si>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</si>
  <si>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</si>
  <si>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</si>
  <si>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</si>
  <si>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</si>
  <si>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</si>
  <si>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</si>
  <si>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</si>
  <si>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</si>
  <si>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</si>
  <si>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</si>
  <si>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</si>
  <si>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</si>
  <si>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</si>
  <si>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</si>
  <si>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</si>
  <si>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</si>
  <si>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</si>
  <si>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</si>
  <si>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</si>
  <si>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</si>
  <si>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</si>
  <si>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</si>
  <si>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</si>
  <si>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</si>
  <si>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</si>
  <si>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</si>
  <si>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</si>
  <si>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</si>
  <si>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</si>
  <si>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</si>
  <si>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</si>
  <si>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</si>
  <si>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</si>
  <si>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</si>
  <si>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</si>
  <si>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</si>
  <si>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</si>
  <si>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</si>
  <si>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</si>
  <si>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</si>
  <si>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</si>
  <si>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</si>
  <si>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</si>
  <si>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</si>
  <si>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</si>
  <si>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</si>
  <si>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</si>
  <si>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</si>
  <si>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</si>
  <si>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</si>
  <si>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</si>
  <si>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</si>
  <si>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</si>
  <si>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</si>
  <si>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</si>
  <si>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</si>
  <si>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</si>
  <si>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</si>
  <si>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</si>
  <si>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</si>
  <si>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</si>
  <si>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</si>
  <si>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</si>
  <si>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</si>
  <si>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</si>
  <si>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</si>
  <si>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</si>
  <si>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</si>
  <si>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</si>
  <si>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</si>
  <si>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</si>
  <si>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</si>
  <si>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</si>
  <si>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</si>
  <si>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</si>
  <si>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</si>
  <si>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</si>
  <si>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</si>
  <si>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</si>
  <si>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</si>
  <si>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</si>
  <si>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</si>
  <si>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</si>
  <si>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</si>
  <si>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</si>
  <si>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</si>
  <si>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</si>
  <si>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</si>
  <si>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</si>
  <si>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</si>
  <si>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</si>
  <si>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</si>
  <si>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</si>
  <si>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</si>
  <si>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</si>
  <si>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</si>
  <si>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</si>
  <si>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</si>
  <si>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</si>
  <si>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</si>
  <si>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</si>
  <si>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</si>
  <si>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</si>
  <si>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</si>
  <si>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</si>
  <si>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</si>
  <si>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</si>
  <si>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</si>
  <si>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</si>
  <si>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</si>
  <si>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</si>
  <si>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</si>
  <si>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</si>
  <si>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</si>
  <si>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</si>
  <si>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</si>
  <si>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</si>
  <si>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</si>
  <si>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</si>
  <si>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</si>
  <si>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</si>
  <si>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</si>
  <si>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</si>
  <si>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</si>
  <si>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</si>
  <si>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</si>
  <si>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</si>
  <si>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</si>
  <si>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</si>
  <si>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</si>
  <si>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</si>
  <si>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</si>
  <si>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</si>
  <si>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</si>
  <si>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</si>
  <si>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</si>
  <si>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</si>
  <si>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</si>
  <si>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</si>
  <si>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</si>
  <si>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</si>
  <si>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</si>
  <si>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</si>
  <si>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</si>
  <si>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</si>
  <si>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</si>
  <si>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</si>
  <si>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</si>
  <si>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</si>
  <si>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</si>
  <si>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</si>
  <si>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</si>
  <si>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</si>
  <si>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</si>
  <si>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</si>
  <si>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</si>
  <si>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</si>
  <si>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</si>
  <si>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</si>
  <si>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</si>
  <si>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</si>
  <si>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</si>
  <si>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</si>
  <si>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</si>
  <si>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</si>
  <si>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</si>
  <si>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</si>
  <si>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</si>
  <si>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</si>
  <si>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</si>
  <si>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</si>
  <si>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</si>
  <si>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</si>
  <si>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</si>
  <si>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</si>
  <si>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</si>
  <si>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</si>
  <si>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</si>
  <si>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</si>
  <si>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</si>
  <si>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</si>
  <si>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</si>
  <si>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</si>
  <si>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</si>
  <si>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</si>
  <si>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</si>
  <si>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</si>
  <si>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</si>
  <si>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</si>
  <si>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</si>
  <si>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</si>
  <si>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</si>
  <si>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</si>
  <si>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</si>
  <si>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</si>
  <si>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</si>
  <si>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</si>
  <si>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</si>
  <si>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</si>
  <si>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</si>
  <si>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</si>
  <si>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</si>
  <si>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</si>
  <si>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</si>
  <si>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</si>
  <si>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</si>
  <si>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</si>
  <si>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</si>
  <si>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</si>
  <si>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</si>
  <si>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</si>
  <si>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</si>
  <si>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</si>
  <si>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</si>
  <si>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</si>
  <si>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</si>
  <si>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</si>
  <si>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</si>
  <si>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</si>
  <si>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</si>
  <si>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</si>
  <si>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</si>
  <si>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</si>
  <si>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</si>
  <si>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</si>
  <si>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</si>
  <si>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</si>
  <si>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</si>
  <si>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</si>
  <si>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</si>
  <si>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</si>
  <si>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</si>
  <si>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</si>
  <si>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</si>
  <si>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</si>
  <si>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</si>
  <si>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</si>
  <si>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</si>
  <si>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</si>
  <si>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</si>
  <si>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</si>
  <si>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</si>
  <si>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</si>
  <si>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</si>
  <si>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</si>
  <si>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</si>
  <si>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</si>
  <si>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</si>
  <si>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</si>
  <si>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</si>
  <si>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</si>
  <si>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</si>
  <si>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</si>
  <si>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</si>
  <si>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</si>
  <si>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</si>
  <si>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</si>
  <si>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</si>
  <si>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</si>
  <si>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</si>
  <si>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</si>
  <si>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</si>
  <si>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</si>
  <si>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</si>
  <si>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</si>
  <si>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</si>
  <si>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</si>
  <si>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</si>
  <si>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</si>
  <si>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</si>
  <si>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</si>
  <si>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</si>
  <si>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</si>
  <si>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</si>
  <si>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</si>
  <si>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</si>
  <si>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</si>
  <si>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</si>
  <si>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</si>
  <si>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</si>
  <si>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</si>
  <si>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</si>
  <si>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</si>
  <si>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</si>
  <si>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</si>
  <si>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</si>
  <si>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</si>
  <si>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</si>
  <si>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</si>
  <si>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</si>
  <si>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</si>
  <si>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</si>
  <si>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</si>
  <si>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</si>
  <si>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</si>
  <si>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</si>
  <si>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</si>
  <si>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</si>
  <si>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</si>
  <si>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</si>
  <si>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</si>
  <si>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</si>
  <si>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</si>
  <si>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</si>
  <si>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</si>
  <si>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</si>
  <si>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</si>
  <si>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</si>
  <si>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</si>
  <si>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</si>
  <si>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</si>
  <si>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</si>
  <si>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</si>
  <si>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</si>
  <si>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</si>
  <si>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</si>
  <si>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</si>
  <si>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</si>
  <si>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</si>
  <si>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</si>
  <si>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</si>
  <si>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</si>
  <si>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</si>
  <si>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</si>
  <si>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</si>
  <si>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</si>
  <si>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</si>
  <si>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</si>
  <si>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</si>
  <si>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</si>
  <si>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</si>
  <si>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</si>
  <si>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</si>
  <si>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</si>
  <si>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</si>
  <si>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</si>
  <si>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</si>
  <si>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</si>
  <si>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</si>
  <si>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</si>
  <si>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</si>
  <si>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</si>
  <si>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</si>
  <si>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</si>
  <si>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</si>
  <si>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</si>
  <si>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</si>
  <si>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</si>
  <si>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</si>
  <si>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</si>
  <si>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</si>
  <si>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</si>
  <si>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</si>
  <si>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</si>
  <si>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</si>
  <si>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</si>
  <si>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</si>
  <si>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</si>
  <si>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</si>
  <si>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</si>
  <si>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</si>
  <si>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</si>
  <si>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</si>
  <si>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</si>
  <si>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</si>
  <si>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</si>
  <si>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</si>
  <si>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</si>
  <si>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</si>
  <si>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</si>
  <si>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</si>
  <si>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</si>
  <si>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</si>
  <si>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</si>
  <si>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</si>
  <si>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</si>
  <si>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</si>
  <si>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</si>
  <si>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</si>
  <si>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</si>
  <si>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</si>
  <si>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</si>
  <si>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</si>
  <si>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</si>
  <si>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</si>
  <si>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</si>
  <si>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</si>
  <si>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</si>
  <si>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</si>
  <si>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</si>
  <si>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</si>
  <si>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</si>
  <si>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</si>
  <si>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</si>
  <si>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</si>
  <si>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</si>
  <si>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</si>
  <si>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</si>
  <si>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</si>
  <si>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</si>
  <si>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</si>
  <si>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</si>
  <si>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</si>
  <si>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</si>
  <si>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</si>
  <si>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</si>
  <si>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</si>
  <si>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</si>
  <si>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</si>
  <si>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</si>
  <si>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</si>
  <si>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</si>
  <si>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</si>
  <si>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</si>
  <si>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</si>
  <si>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</si>
  <si>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</si>
  <si>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</si>
  <si>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</si>
  <si>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</si>
  <si>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</si>
  <si>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</si>
  <si>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</si>
  <si>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</si>
  <si>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</si>
  <si>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</si>
  <si>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</si>
  <si>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</si>
  <si>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</si>
  <si>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</si>
  <si>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</si>
  <si>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</si>
  <si>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</si>
  <si>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</si>
  <si>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</si>
  <si>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</si>
  <si>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</si>
  <si>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</si>
  <si>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</si>
  <si>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</si>
  <si>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</si>
  <si>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</si>
  <si>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</si>
  <si>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</si>
  <si>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</si>
  <si>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</si>
  <si>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</si>
  <si>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</si>
  <si>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</si>
  <si>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</si>
  <si>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</si>
  <si>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</si>
  <si>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</si>
  <si>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</si>
  <si>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</si>
  <si>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</si>
  <si>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</si>
  <si>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</si>
  <si>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</si>
  <si>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</si>
  <si>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</si>
  <si>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</si>
  <si>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</si>
  <si>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</si>
  <si>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</si>
  <si>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</si>
  <si>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</si>
  <si>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</si>
  <si>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</si>
  <si>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</si>
  <si>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</si>
  <si>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</si>
  <si>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</si>
  <si>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</si>
  <si>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</si>
  <si>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</si>
  <si>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</si>
  <si>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</si>
  <si>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</si>
  <si>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</si>
  <si>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</si>
  <si>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</si>
  <si>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</si>
  <si>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</si>
  <si>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</si>
  <si>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</si>
  <si>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</si>
  <si>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</si>
  <si>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</si>
  <si>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</si>
  <si>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</si>
  <si>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</si>
  <si>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</si>
  <si>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</si>
  <si>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</si>
  <si>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</si>
  <si>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</si>
  <si>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</si>
  <si>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</si>
  <si>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</si>
  <si>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</si>
  <si>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</si>
  <si>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</si>
  <si>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</si>
  <si>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</si>
  <si>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</si>
  <si>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</si>
  <si>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</si>
  <si>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</si>
  <si>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</si>
  <si>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</si>
  <si>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</si>
  <si>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</si>
  <si>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</si>
  <si>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</si>
  <si>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</si>
  <si>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</si>
  <si>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</si>
  <si>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</si>
  <si>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</si>
  <si>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</si>
  <si>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</si>
  <si>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</si>
  <si>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</si>
  <si>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</si>
  <si>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</si>
  <si>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</si>
  <si>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</si>
  <si>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</si>
  <si>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</si>
  <si>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</si>
  <si>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</si>
  <si>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</si>
  <si>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</si>
  <si>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</si>
  <si>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</si>
  <si>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</si>
  <si>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</si>
  <si>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</si>
  <si>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</si>
  <si>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</si>
  <si>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</si>
  <si>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</si>
  <si>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</si>
  <si>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</si>
  <si>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</si>
  <si>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</si>
  <si>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</si>
  <si>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</si>
  <si>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</si>
  <si>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</si>
  <si>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</si>
  <si>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</si>
  <si>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</si>
  <si>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</si>
  <si>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</si>
  <si>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</si>
  <si>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</si>
  <si>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</si>
  <si>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</si>
  <si>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</si>
  <si>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</si>
  <si>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</si>
  <si>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</si>
  <si>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</si>
  <si>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</si>
  <si>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</si>
  <si>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</si>
  <si>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</si>
  <si>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</si>
  <si>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</si>
  <si>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</si>
  <si>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</si>
  <si>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</si>
  <si>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</si>
  <si>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</si>
  <si>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</si>
  <si>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</si>
  <si>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</si>
  <si>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</si>
  <si>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</si>
  <si>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</si>
  <si>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</si>
  <si>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</si>
  <si>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</si>
  <si>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</si>
  <si>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</si>
  <si>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</si>
  <si>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</si>
  <si>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</si>
  <si>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</si>
  <si>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</si>
  <si>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</si>
  <si>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</si>
  <si>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</si>
  <si>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</si>
  <si>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</si>
  <si>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</si>
  <si>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</si>
  <si>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</si>
  <si>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</si>
  <si>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</si>
  <si>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</si>
  <si>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</si>
  <si>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</si>
  <si>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</si>
  <si>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</si>
  <si>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</si>
  <si>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</si>
  <si>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</si>
  <si>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</si>
  <si>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</si>
  <si>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</si>
  <si>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</si>
  <si>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</si>
  <si>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</si>
  <si>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</si>
  <si>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</si>
  <si>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</si>
  <si>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</si>
  <si>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</si>
  <si>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</si>
  <si>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</si>
  <si>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</si>
  <si>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</si>
  <si>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</si>
  <si>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</si>
  <si>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</si>
  <si>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</si>
  <si>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</si>
  <si>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</si>
  <si>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</si>
  <si>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</si>
  <si>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</si>
  <si>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</si>
  <si>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</si>
  <si>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</si>
  <si>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</si>
  <si>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</si>
  <si>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</si>
  <si>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</si>
  <si>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</si>
  <si>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</si>
  <si>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</si>
  <si>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</si>
  <si>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</si>
  <si>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</si>
  <si>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</si>
  <si>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</si>
  <si>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</si>
  <si>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</si>
  <si>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</si>
  <si>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</si>
  <si>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</si>
  <si>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</si>
  <si>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</si>
  <si>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</si>
  <si>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</si>
  <si>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</si>
  <si>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</si>
  <si>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</si>
  <si>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</si>
  <si>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</si>
  <si>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</si>
  <si>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</si>
  <si>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</si>
  <si>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</si>
  <si>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</si>
  <si>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</si>
  <si>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</si>
  <si>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</si>
  <si>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</si>
  <si>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</si>
  <si>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</si>
  <si>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</si>
  <si>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</si>
  <si>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</si>
  <si>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</si>
  <si>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</si>
  <si>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</si>
  <si>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</si>
  <si>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</si>
  <si>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</si>
  <si>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</si>
  <si>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</si>
  <si>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</si>
  <si>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</si>
  <si>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</si>
  <si>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</si>
  <si>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</si>
  <si>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</si>
  <si>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</si>
  <si>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</si>
  <si>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</si>
  <si>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</si>
  <si>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</si>
  <si>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</si>
  <si>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</si>
  <si>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</si>
  <si>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</si>
  <si>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</si>
  <si>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</si>
  <si>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</si>
  <si>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</si>
  <si>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</si>
  <si>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</si>
  <si>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</si>
  <si>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</si>
  <si>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</si>
  <si>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</si>
  <si>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</si>
  <si>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</si>
  <si>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</si>
  <si>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</si>
  <si>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</si>
  <si>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</si>
  <si>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</si>
  <si>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</si>
  <si>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</si>
  <si>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</si>
  <si>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</si>
  <si>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</si>
  <si>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</si>
  <si>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</si>
  <si>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</si>
  <si>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</si>
  <si>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</si>
  <si>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</si>
  <si>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</si>
  <si>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</si>
  <si>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</si>
  <si>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</si>
  <si>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</si>
  <si>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</si>
  <si>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</si>
  <si>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</si>
  <si>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</si>
  <si>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</si>
  <si>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</si>
  <si>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</si>
  <si>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</si>
  <si>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</si>
  <si>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</si>
  <si>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</si>
  <si>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</si>
  <si>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</si>
  <si>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</si>
  <si>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</si>
  <si>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</si>
  <si>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</si>
  <si>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</si>
  <si>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</si>
  <si>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</si>
  <si>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</si>
  <si>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</si>
  <si>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</si>
  <si>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</si>
  <si>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</si>
  <si>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</si>
  <si>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</si>
  <si>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</si>
  <si>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</si>
  <si>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</si>
  <si>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</si>
  <si>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</si>
  <si>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</si>
  <si>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</si>
  <si>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</si>
  <si>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</si>
  <si>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</si>
  <si>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</si>
  <si>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</si>
  <si>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</si>
  <si>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</si>
  <si>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</si>
  <si>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</si>
  <si>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</si>
  <si>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</si>
  <si>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</si>
  <si>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</si>
  <si>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</si>
  <si>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</si>
  <si>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</si>
  <si>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</si>
  <si>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</si>
  <si>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</si>
  <si>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</si>
  <si>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</si>
  <si>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</si>
  <si>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</si>
  <si>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</si>
  <si>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</si>
  <si>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</si>
  <si>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</si>
  <si>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</si>
  <si>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</si>
  <si>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</si>
  <si>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</si>
  <si>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</si>
  <si>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</si>
  <si>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</si>
  <si>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</si>
  <si>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</si>
  <si>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</si>
  <si>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</si>
  <si>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</si>
  <si>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</si>
  <si>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</si>
  <si>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</si>
  <si>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</si>
  <si>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</si>
  <si>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</si>
  <si>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</si>
  <si>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</si>
  <si>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</si>
  <si>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</si>
  <si>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</si>
  <si>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</si>
  <si>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</si>
  <si>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</si>
  <si>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</si>
  <si>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</si>
  <si>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</si>
  <si>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</si>
  <si>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</si>
  <si>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</si>
  <si>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</si>
  <si>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</si>
  <si>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</si>
  <si>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</si>
  <si>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</si>
  <si>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</si>
  <si>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</si>
  <si>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</si>
  <si>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</si>
  <si>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</si>
  <si>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</si>
  <si>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</si>
  <si>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</si>
  <si>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</si>
  <si>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</si>
  <si>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</si>
  <si>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</si>
  <si>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</si>
  <si>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</si>
  <si>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</si>
  <si>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</si>
  <si>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</si>
  <si>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</si>
  <si>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</si>
  <si>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</si>
  <si>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</si>
  <si>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</si>
  <si>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</si>
  <si>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</si>
  <si>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</si>
  <si>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</si>
  <si>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</si>
  <si>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</si>
  <si>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</si>
  <si>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</si>
  <si>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</si>
  <si>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</si>
  <si>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</si>
  <si>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</si>
  <si>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</si>
  <si>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</si>
  <si>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</si>
  <si>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</si>
  <si>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</si>
  <si>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</si>
  <si>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</si>
  <si>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</si>
  <si>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</si>
  <si>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</si>
  <si>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</si>
  <si>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</si>
  <si>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</si>
  <si>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</si>
  <si>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</si>
  <si>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</si>
  <si>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</si>
  <si>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</si>
  <si>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</si>
  <si>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</si>
  <si>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</si>
  <si>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</si>
  <si>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</si>
  <si>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</si>
  <si>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</si>
  <si>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</si>
  <si>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</si>
  <si>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</si>
  <si>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</si>
  <si>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</si>
  <si>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</si>
  <si>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</si>
  <si>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</si>
  <si>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</si>
  <si>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</si>
  <si>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</si>
  <si>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</si>
  <si>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</si>
  <si>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</si>
  <si>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</si>
  <si>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</si>
  <si>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</si>
  <si>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</si>
  <si>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</si>
  <si>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</si>
  <si>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</si>
  <si>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</si>
  <si>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</si>
  <si>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</si>
  <si>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</si>
  <si>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</si>
  <si>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</si>
  <si>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</si>
  <si>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</si>
  <si>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</si>
  <si>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</si>
  <si>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</si>
  <si>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</si>
  <si>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</si>
  <si>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</si>
  <si>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</si>
  <si>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</si>
  <si>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</si>
  <si>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</si>
  <si>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</si>
  <si>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</si>
  <si>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</si>
  <si>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</si>
  <si>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</si>
  <si>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</si>
  <si>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</si>
  <si>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</si>
  <si>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</si>
  <si>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</si>
  <si>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</si>
  <si>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</si>
  <si>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</si>
  <si>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</si>
  <si>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</si>
  <si>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</si>
  <si>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</si>
  <si>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</si>
  <si>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</si>
  <si>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</si>
  <si>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</si>
  <si>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</si>
  <si>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</si>
  <si>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</si>
  <si>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</si>
  <si>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</si>
  <si>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</si>
  <si>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</si>
  <si>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</si>
  <si>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</si>
  <si>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</si>
  <si>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</si>
  <si>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</si>
  <si>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</si>
  <si>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</si>
  <si>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</si>
  <si>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</si>
  <si>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</si>
  <si>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</si>
  <si>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</si>
  <si>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</si>
  <si>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</si>
  <si>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</si>
  <si>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</si>
  <si>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</si>
  <si>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</si>
  <si>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</si>
  <si>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</si>
  <si>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</si>
  <si>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</si>
  <si>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</si>
  <si>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</si>
  <si>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</si>
  <si>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</si>
  <si>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</si>
  <si>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</si>
  <si>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</si>
  <si>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</si>
  <si>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</si>
  <si>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</si>
  <si>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</si>
  <si>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</si>
  <si>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</si>
  <si>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</si>
  <si>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</si>
  <si>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</si>
  <si>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</si>
  <si>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</si>
  <si>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</si>
  <si>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</si>
  <si>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</si>
  <si>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</si>
  <si>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</si>
  <si>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</si>
  <si>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</si>
  <si>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</si>
  <si>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</si>
  <si>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</si>
  <si>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</si>
  <si>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</si>
  <si>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</si>
  <si>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</si>
  <si>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</si>
  <si>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</si>
  <si>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</si>
  <si>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</si>
  <si>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</si>
  <si>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</si>
  <si>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</si>
  <si>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</si>
  <si>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</si>
  <si>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</si>
  <si>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</si>
  <si>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</si>
  <si>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</si>
  <si>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</si>
  <si>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</si>
  <si>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</si>
  <si>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</si>
  <si>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</si>
  <si>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</si>
  <si>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</si>
  <si>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</si>
  <si>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</si>
  <si>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</si>
  <si>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</si>
  <si>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</si>
  <si>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</si>
  <si>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</si>
  <si>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</si>
  <si>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</si>
  <si>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</si>
  <si>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</si>
  <si>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</si>
  <si>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</si>
  <si>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</si>
  <si>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</si>
  <si>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</si>
  <si>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</si>
  <si>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</si>
  <si>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</si>
  <si>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</si>
  <si>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</si>
  <si>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</si>
  <si>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</si>
  <si>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</si>
  <si>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</si>
  <si>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</si>
  <si>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</si>
  <si>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</si>
  <si>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</si>
  <si>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</si>
  <si>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</si>
  <si>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</si>
  <si>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</si>
  <si>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</si>
  <si>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</si>
  <si>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</si>
  <si>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</si>
  <si>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</si>
  <si>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</si>
  <si>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</si>
  <si>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</si>
  <si>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</si>
  <si>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</si>
  <si>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</si>
  <si>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</si>
  <si>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</si>
  <si>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</si>
  <si>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</si>
  <si>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</si>
  <si>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</si>
  <si>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</si>
  <si>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</si>
  <si>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</si>
  <si>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</si>
  <si>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</si>
  <si>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</si>
  <si>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</si>
  <si>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</si>
  <si>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</si>
  <si>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</si>
  <si>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</si>
  <si>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</si>
  <si>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</si>
  <si>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</si>
  <si>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</si>
  <si>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</si>
  <si>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</si>
  <si>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</si>
  <si>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</si>
  <si>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</si>
  <si>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</si>
  <si>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</si>
  <si>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</si>
  <si>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</si>
  <si>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</si>
  <si>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</si>
  <si>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</si>
  <si>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</si>
  <si>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</si>
  <si>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</si>
  <si>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</si>
  <si>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</si>
  <si>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</si>
  <si>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</si>
  <si>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</si>
  <si>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</si>
  <si>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</si>
  <si>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</si>
  <si>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</si>
  <si>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</si>
  <si>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</si>
  <si>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</si>
  <si>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</si>
  <si>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</si>
  <si>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</si>
  <si>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</si>
  <si>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</si>
  <si>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</si>
  <si>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</si>
  <si>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</si>
  <si>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</si>
  <si>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</si>
  <si>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</si>
  <si>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</si>
  <si>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</si>
  <si>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</si>
  <si>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</si>
  <si>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</si>
  <si>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</si>
  <si>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</si>
  <si>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</si>
  <si>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</si>
  <si>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</si>
  <si>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</si>
  <si>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</si>
  <si>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</si>
  <si>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</si>
  <si>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</si>
  <si>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</si>
  <si>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</si>
  <si>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</si>
  <si>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</si>
  <si>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</si>
  <si>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</si>
  <si>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</si>
  <si>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</si>
  <si>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</si>
  <si>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</si>
  <si>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</si>
  <si>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</si>
  <si>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</si>
  <si>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</si>
  <si>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</si>
  <si>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</si>
  <si>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</si>
  <si>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</si>
  <si>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</si>
  <si>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</si>
  <si>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</si>
  <si>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</si>
  <si>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</si>
  <si>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</si>
  <si>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</si>
  <si>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</si>
  <si>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</si>
  <si>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</si>
  <si>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</si>
  <si>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</si>
  <si>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</si>
  <si>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</si>
  <si>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</si>
  <si>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</si>
  <si>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</si>
  <si>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</si>
  <si>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</si>
  <si>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</si>
  <si>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</si>
  <si>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</si>
  <si>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</si>
  <si>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</si>
  <si>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</si>
  <si>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</si>
  <si>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</si>
  <si>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</si>
  <si>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</si>
  <si>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</si>
  <si>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</si>
  <si>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</si>
  <si>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</si>
  <si>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</si>
  <si>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</si>
  <si>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</si>
  <si>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</si>
  <si>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</si>
  <si>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</si>
  <si>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</si>
  <si>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</si>
  <si>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</si>
  <si>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</si>
  <si>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</si>
  <si>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</si>
  <si>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</si>
  <si>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</si>
  <si>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</si>
  <si>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</si>
  <si>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</si>
  <si>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</si>
  <si>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</si>
  <si>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</si>
  <si>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</si>
  <si>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</si>
  <si>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</si>
  <si>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</si>
  <si>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</si>
  <si>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</si>
  <si>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</si>
  <si>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</si>
  <si>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</si>
  <si>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</si>
  <si>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</si>
  <si>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</si>
  <si>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</si>
  <si>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</si>
  <si>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</si>
  <si>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</si>
  <si>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</si>
  <si>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</si>
  <si>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</si>
  <si>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</si>
  <si>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</si>
  <si>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</si>
  <si>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</si>
  <si>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</si>
  <si>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</si>
  <si>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</si>
  <si>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</si>
  <si>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</si>
  <si>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</si>
  <si>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</si>
  <si>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</si>
  <si>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</si>
  <si>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</si>
  <si>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</si>
  <si>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</si>
  <si>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</si>
  <si>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</si>
  <si>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</si>
  <si>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</si>
  <si>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</si>
  <si>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</si>
  <si>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</si>
  <si>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</si>
  <si>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</si>
  <si>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</si>
  <si>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</si>
  <si>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</si>
  <si>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</si>
  <si>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</si>
  <si>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</si>
  <si>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</si>
  <si>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</si>
  <si>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</si>
  <si>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</si>
  <si>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</si>
  <si>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</si>
  <si>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</si>
  <si>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</si>
  <si>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</si>
  <si>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</si>
  <si>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</si>
  <si>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</si>
  <si>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</si>
  <si>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</si>
  <si>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</si>
  <si>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</si>
  <si>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</si>
  <si>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</si>
  <si>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</si>
  <si>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</si>
  <si>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</si>
  <si>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</si>
  <si>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</si>
  <si>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</si>
  <si>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</si>
  <si>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</si>
  <si>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</si>
  <si>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</si>
  <si>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</si>
  <si>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</si>
  <si>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</si>
  <si>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</si>
  <si>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</si>
  <si>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</si>
  <si>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</si>
  <si>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</si>
  <si>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</si>
  <si>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</si>
  <si>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</si>
  <si>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</si>
  <si>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</si>
  <si>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</si>
  <si>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</si>
  <si>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</si>
  <si>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</si>
  <si>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</si>
  <si>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</si>
  <si>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</si>
  <si>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</si>
  <si>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</si>
  <si>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</si>
  <si>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</si>
  <si>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</si>
  <si>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</si>
  <si>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</si>
  <si>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</si>
  <si>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</si>
  <si>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</si>
  <si>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</si>
  <si>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</si>
  <si>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</si>
  <si>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</si>
  <si>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</si>
  <si>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</si>
  <si>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</si>
  <si>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</si>
  <si>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</si>
  <si>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</si>
  <si>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</si>
  <si>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</si>
  <si>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</si>
  <si>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</si>
  <si>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</si>
  <si>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</si>
  <si>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</si>
  <si>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</si>
  <si>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</si>
  <si>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</si>
  <si>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</si>
  <si>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</si>
  <si>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</si>
  <si>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</si>
  <si>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</si>
  <si>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</si>
  <si>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</si>
  <si>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</si>
  <si>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</si>
  <si>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</si>
  <si>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</si>
  <si>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</si>
  <si>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</si>
  <si>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</si>
  <si>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</si>
  <si>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</si>
  <si>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</si>
  <si>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</si>
  <si>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</si>
  <si>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</si>
  <si>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</si>
  <si>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</si>
  <si>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</si>
  <si>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</si>
  <si>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</si>
  <si>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</si>
  <si>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</si>
  <si>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</si>
  <si>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</si>
  <si>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</si>
  <si>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</si>
  <si>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</si>
  <si>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</si>
  <si>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</si>
  <si>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</si>
  <si>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</si>
  <si>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</si>
  <si>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</si>
  <si>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</si>
  <si>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</si>
  <si>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</si>
  <si>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</si>
  <si>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</si>
  <si>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</si>
  <si>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</si>
  <si>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</si>
  <si>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</si>
  <si>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</si>
  <si>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</si>
  <si>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</si>
  <si>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</si>
  <si>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</si>
  <si>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</si>
  <si>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</si>
  <si>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</si>
  <si>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</si>
  <si>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</si>
  <si>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</si>
  <si>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</si>
  <si>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</si>
  <si>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</si>
  <si>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</si>
  <si>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</si>
  <si>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</si>
  <si>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</si>
  <si>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</si>
  <si>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</si>
  <si>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</si>
  <si>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</si>
  <si>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</si>
  <si>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</si>
  <si>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</si>
  <si>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</si>
  <si>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</si>
  <si>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</si>
  <si>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</si>
  <si>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</si>
  <si>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</si>
  <si>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</si>
  <si>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</si>
  <si>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</si>
  <si>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</si>
  <si>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</si>
  <si>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</si>
  <si>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</si>
  <si>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</si>
  <si>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</si>
  <si>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</si>
  <si>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</si>
  <si>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</si>
  <si>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</si>
  <si>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</si>
  <si>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</si>
  <si>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</si>
  <si>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</si>
  <si>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</si>
  <si>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</si>
  <si>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</si>
  <si>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</si>
  <si>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</si>
  <si>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</si>
  <si>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</si>
  <si>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</si>
  <si>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</si>
  <si>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</si>
  <si>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</si>
  <si>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</si>
  <si>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</si>
  <si>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</si>
  <si>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</si>
  <si>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</si>
  <si>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</si>
  <si>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</si>
  <si>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</si>
  <si>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</si>
  <si>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</si>
  <si>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</si>
  <si>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</si>
  <si>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</si>
  <si>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</si>
  <si>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</si>
  <si>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</si>
  <si>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</si>
  <si>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</si>
  <si>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</si>
  <si>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</si>
  <si>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</si>
  <si>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</si>
  <si>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</si>
  <si>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</si>
  <si>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</si>
  <si>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</si>
  <si>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</si>
  <si>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</si>
  <si>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</si>
  <si>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</si>
  <si>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</si>
  <si>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</si>
  <si>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</si>
  <si>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</si>
  <si>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</si>
  <si>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</si>
  <si>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</si>
  <si>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</si>
  <si>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</si>
  <si>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</si>
  <si>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</si>
  <si>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</si>
  <si>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</si>
  <si>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</si>
  <si>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</si>
  <si>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</si>
  <si>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</si>
  <si>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</si>
  <si>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</si>
  <si>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</si>
  <si>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</si>
  <si>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</si>
  <si>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</si>
  <si>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</si>
  <si>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</si>
  <si>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</si>
  <si>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</si>
  <si>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</si>
  <si>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</si>
  <si>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</si>
  <si>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</si>
  <si>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</si>
  <si>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</si>
  <si>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</si>
  <si>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</si>
  <si>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</si>
  <si>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</si>
  <si>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</si>
  <si>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</si>
  <si>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</si>
  <si>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</si>
  <si>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</si>
  <si>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</si>
  <si>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</si>
  <si>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</si>
  <si>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</si>
  <si>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</si>
  <si>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</si>
  <si>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</si>
  <si>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</si>
  <si>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</si>
  <si>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</si>
  <si>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</si>
  <si>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</si>
  <si>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</si>
  <si>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</si>
  <si>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</si>
  <si>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</si>
  <si>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</si>
  <si>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</si>
  <si>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</si>
  <si>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</si>
  <si>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</si>
  <si>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</si>
  <si>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</si>
  <si>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</si>
  <si>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</si>
  <si>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</si>
  <si>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</si>
  <si>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</si>
  <si>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</si>
  <si>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</si>
  <si>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</si>
  <si>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</si>
  <si>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</si>
  <si>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</si>
  <si>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</si>
  <si>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</si>
  <si>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</si>
  <si>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</si>
  <si>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</si>
  <si>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</si>
  <si>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</si>
  <si>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</si>
  <si>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</si>
  <si>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</si>
  <si>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</si>
  <si>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</si>
  <si>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</si>
  <si>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</si>
  <si>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</si>
  <si>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</si>
  <si>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</si>
  <si>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</si>
  <si>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</si>
  <si>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</si>
  <si>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</si>
  <si>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</si>
  <si>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</si>
  <si>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</si>
  <si>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</si>
  <si>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</si>
  <si>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</si>
  <si>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</si>
  <si>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</si>
  <si>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</si>
  <si>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</si>
  <si>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</si>
  <si>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</si>
  <si>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</si>
  <si>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</si>
  <si>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</si>
  <si>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</si>
  <si>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</si>
  <si>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</si>
  <si>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</si>
  <si>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</si>
  <si>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</si>
  <si>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</si>
  <si>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</si>
  <si>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</si>
  <si>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</si>
  <si>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</si>
  <si>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</si>
  <si>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</si>
  <si>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</si>
  <si>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</si>
  <si>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</si>
  <si>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</si>
  <si>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</si>
  <si>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</si>
  <si>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</si>
  <si>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</si>
  <si>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</si>
  <si>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</si>
  <si>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</si>
  <si>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</si>
  <si>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</si>
  <si>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</si>
  <si>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</si>
  <si>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</si>
  <si>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</si>
  <si>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</si>
  <si>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</si>
  <si>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</si>
  <si>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</si>
  <si>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</si>
  <si>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</si>
  <si>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</si>
  <si>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</si>
  <si>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</si>
  <si>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</si>
  <si>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</si>
  <si>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</si>
  <si>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</si>
  <si>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</si>
  <si>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</si>
  <si>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</si>
  <si>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</si>
  <si>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</si>
  <si>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</si>
  <si>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</si>
  <si>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</si>
  <si>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</si>
  <si>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</si>
  <si>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</si>
  <si>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</si>
  <si>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</si>
  <si>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</si>
  <si>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</si>
  <si>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</si>
  <si>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</si>
  <si>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</si>
  <si>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</si>
  <si>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</si>
  <si>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</si>
  <si>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</si>
  <si>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</si>
  <si>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</si>
  <si>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</si>
  <si>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</si>
  <si>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</si>
  <si>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</si>
  <si>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</si>
  <si>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</si>
  <si>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</si>
  <si>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</si>
  <si>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</si>
  <si>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</si>
  <si>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</si>
  <si>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</si>
  <si>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</si>
  <si>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</si>
  <si>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</si>
  <si>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</si>
  <si>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</si>
  <si>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</si>
  <si>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</si>
  <si>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</si>
  <si>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</si>
  <si>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</si>
  <si>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</si>
  <si>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</si>
  <si>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</si>
  <si>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</si>
  <si>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</si>
  <si>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</si>
  <si>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</si>
  <si>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</si>
  <si>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</si>
  <si>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</si>
  <si>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</si>
  <si>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</si>
  <si>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</si>
  <si>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</si>
  <si>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</si>
  <si>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</si>
  <si>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</si>
  <si>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</si>
  <si>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</si>
  <si>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</si>
  <si>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</si>
  <si>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</si>
  <si>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</si>
  <si>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</si>
  <si>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</si>
  <si>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</si>
  <si>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</si>
  <si>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</si>
  <si>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</si>
  <si>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</si>
  <si>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</si>
  <si>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</si>
  <si>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</si>
  <si>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</si>
  <si>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</si>
  <si>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</si>
  <si>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</si>
  <si>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</si>
  <si>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</si>
  <si>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</si>
  <si>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</si>
  <si>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</si>
  <si>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</si>
  <si>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</si>
  <si>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</si>
  <si>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</si>
  <si>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</si>
  <si>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</si>
  <si>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</si>
  <si>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</si>
  <si>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</si>
  <si>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</si>
  <si>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</si>
  <si>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</si>
  <si>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</si>
  <si>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</si>
  <si>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</si>
  <si>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</si>
  <si>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</si>
  <si>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</si>
  <si>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</si>
  <si>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</si>
  <si>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</si>
  <si>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</si>
  <si>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</si>
  <si>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</si>
  <si>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</si>
  <si>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</si>
  <si>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</si>
  <si>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</si>
  <si>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</si>
  <si>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</si>
  <si>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</si>
  <si>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</si>
  <si>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</si>
  <si>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</si>
  <si>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</si>
  <si>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</si>
  <si>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</si>
  <si>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</si>
  <si>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</si>
  <si>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</si>
  <si>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</si>
  <si>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</si>
  <si>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</si>
  <si>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</si>
  <si>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</si>
  <si>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</si>
  <si>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</si>
  <si>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</si>
  <si>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</si>
  <si>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</si>
  <si>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</si>
  <si>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</si>
  <si>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</si>
  <si>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</si>
  <si>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</si>
  <si>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</si>
  <si>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</si>
  <si>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</si>
  <si>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</si>
  <si>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</si>
  <si>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</si>
  <si>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</si>
  <si>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</si>
  <si>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</si>
  <si>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</si>
  <si>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</si>
  <si>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</si>
  <si>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</si>
  <si>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</si>
  <si>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</si>
  <si>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</si>
  <si>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</si>
  <si>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</si>
  <si>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</si>
  <si>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</si>
  <si>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</si>
  <si>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</si>
  <si>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</si>
  <si>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</si>
  <si>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</si>
  <si>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</si>
  <si>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</si>
  <si>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</si>
  <si>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</si>
  <si>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</si>
  <si>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</si>
  <si>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</si>
  <si>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</si>
  <si>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</si>
  <si>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</si>
  <si>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</si>
  <si>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</si>
  <si>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</si>
  <si>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</si>
  <si>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</si>
  <si>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</si>
  <si>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</si>
  <si>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</si>
  <si>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</si>
  <si>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</si>
  <si>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</si>
  <si>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</si>
  <si>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</si>
  <si>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</si>
  <si>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</si>
  <si>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</si>
  <si>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</si>
  <si>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</si>
  <si>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</si>
  <si>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</si>
  <si>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</si>
  <si>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</si>
  <si>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</si>
  <si>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</si>
  <si>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</si>
  <si>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</si>
  <si>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</si>
  <si>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</si>
  <si>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</si>
  <si>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</si>
  <si>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</si>
  <si>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</si>
  <si>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</si>
  <si>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</si>
  <si>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</si>
  <si>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</si>
  <si>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</si>
  <si>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</si>
  <si>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</si>
  <si>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</si>
  <si>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</si>
  <si>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</si>
  <si>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</si>
  <si>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</si>
  <si>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</si>
  <si>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</si>
  <si>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</si>
  <si>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</si>
  <si>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</si>
  <si>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</si>
  <si>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</si>
  <si>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</si>
  <si>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</si>
  <si>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</si>
  <si>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</si>
  <si>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</si>
  <si>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</si>
  <si>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</si>
  <si>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</si>
  <si>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</si>
  <si>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</si>
  <si>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</si>
  <si>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</si>
  <si>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</si>
  <si>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</si>
  <si>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</si>
  <si>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</si>
  <si>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</si>
  <si>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</si>
  <si>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</si>
  <si>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</si>
  <si>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</si>
  <si>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</si>
  <si>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</si>
  <si>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</si>
  <si>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</si>
  <si>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</si>
  <si>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</si>
  <si>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</si>
  <si>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</si>
  <si>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</si>
  <si>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</si>
  <si>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</si>
  <si>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</si>
  <si>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</si>
  <si>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</si>
  <si>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</si>
  <si>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</si>
  <si>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</si>
  <si>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</si>
  <si>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</si>
  <si>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</si>
  <si>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</si>
  <si>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</si>
  <si>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</si>
  <si>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</si>
  <si>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</si>
  <si>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</si>
  <si>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</si>
  <si>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</si>
  <si>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</si>
  <si>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</si>
  <si>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</si>
  <si>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</si>
  <si>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</si>
  <si>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</si>
  <si>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</si>
  <si>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</si>
  <si>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</si>
  <si>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</si>
  <si>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</si>
  <si>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</si>
  <si>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</si>
  <si>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</si>
  <si>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</si>
  <si>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</si>
  <si>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</si>
  <si>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</si>
  <si>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</si>
  <si>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</si>
  <si>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</si>
  <si>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</si>
  <si>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</si>
  <si>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</si>
  <si>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</si>
  <si>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</si>
  <si>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</si>
  <si>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</si>
  <si>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</si>
  <si>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</si>
  <si>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</si>
  <si>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</si>
  <si>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</si>
  <si>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</si>
  <si>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</si>
  <si>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</si>
  <si>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</si>
  <si>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</si>
  <si>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</si>
  <si>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</si>
  <si>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</si>
  <si>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</si>
  <si>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</si>
  <si>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</si>
  <si>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</si>
  <si>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</si>
  <si>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</si>
  <si>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</si>
  <si>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</si>
  <si>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</si>
  <si>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</si>
  <si>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</si>
  <si>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</si>
  <si>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</si>
  <si>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</si>
  <si>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</si>
  <si>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</si>
  <si>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</si>
  <si>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</si>
  <si>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</si>
  <si>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</si>
  <si>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</si>
  <si>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</si>
  <si>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</si>
  <si>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</si>
  <si>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</si>
  <si>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</si>
  <si>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</si>
  <si>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</si>
  <si>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</si>
  <si>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</si>
  <si>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</si>
  <si>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</si>
  <si>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</si>
  <si>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</si>
  <si>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</si>
  <si>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</si>
  <si>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</si>
  <si>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</si>
  <si>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</si>
  <si>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</si>
  <si>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</si>
  <si>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</si>
  <si>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</si>
  <si>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</si>
  <si>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</si>
  <si>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</si>
  <si>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</si>
  <si>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</si>
  <si>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</si>
  <si>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</si>
  <si>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</si>
  <si>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</si>
  <si>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</si>
  <si>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</si>
  <si>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</si>
  <si>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</si>
  <si>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</si>
  <si>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</si>
  <si>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</si>
  <si>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</si>
  <si>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</si>
  <si>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</si>
  <si>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</si>
  <si>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</si>
  <si>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</si>
  <si>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</si>
  <si>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</si>
  <si>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</si>
  <si>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</si>
  <si>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</si>
  <si>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</si>
  <si>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</si>
  <si>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</si>
  <si>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</si>
  <si>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</si>
  <si>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</si>
  <si>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</si>
  <si>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</si>
  <si>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</si>
  <si>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</si>
  <si>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</si>
  <si>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</si>
  <si>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</si>
  <si>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</si>
  <si>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</si>
  <si>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</si>
  <si>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</si>
  <si>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</si>
  <si>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</si>
  <si>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</si>
  <si>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</si>
  <si>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</si>
  <si>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</si>
  <si>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</si>
  <si>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</si>
  <si>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</si>
  <si>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</si>
  <si>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</si>
  <si>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</si>
  <si>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</si>
  <si>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</si>
  <si>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</si>
  <si>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</si>
  <si>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</si>
  <si>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</si>
  <si>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</si>
  <si>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</si>
  <si>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</si>
  <si>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</si>
  <si>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</si>
  <si>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</si>
  <si>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</si>
  <si>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</si>
  <si>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</si>
  <si>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</si>
  <si>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</si>
  <si>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</si>
  <si>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</si>
  <si>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</si>
  <si>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</si>
  <si>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</si>
  <si>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</si>
  <si>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</si>
  <si>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</si>
  <si>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</si>
  <si>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</si>
  <si>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</si>
  <si>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</si>
  <si>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</si>
  <si>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</si>
  <si>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</si>
  <si>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</si>
  <si>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</si>
  <si>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</si>
  <si>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</si>
  <si>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</si>
  <si>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</si>
  <si>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</si>
  <si>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</si>
  <si>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</si>
  <si>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</si>
  <si>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</si>
  <si>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</si>
  <si>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</si>
  <si>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</si>
  <si>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</si>
  <si>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</si>
  <si>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</si>
  <si>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</si>
  <si>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</si>
  <si>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</si>
  <si>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</si>
  <si>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</si>
  <si>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</si>
  <si>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</si>
  <si>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</si>
  <si>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</si>
  <si>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</si>
  <si>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</si>
  <si>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</si>
  <si>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</si>
  <si>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</si>
  <si>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</si>
  <si>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</si>
  <si>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</si>
  <si>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</si>
  <si>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</si>
  <si>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</si>
  <si>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</si>
  <si>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</si>
  <si>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</si>
  <si>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</si>
  <si>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</si>
  <si>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</si>
  <si>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</si>
  <si>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</si>
  <si>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</si>
  <si>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</si>
  <si>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</si>
  <si>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</si>
  <si>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</si>
  <si>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</si>
  <si>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</si>
  <si>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</si>
  <si>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</si>
  <si>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</si>
  <si>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</si>
  <si>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</si>
  <si>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</si>
  <si>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</si>
  <si>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</si>
  <si>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</si>
  <si>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</si>
  <si>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</si>
  <si>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</si>
  <si>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</si>
  <si>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</si>
  <si>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</si>
  <si>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</si>
  <si>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</si>
  <si>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</si>
  <si>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</si>
  <si>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</si>
  <si>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</si>
  <si>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</si>
  <si>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</si>
  <si>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</si>
  <si>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</si>
  <si>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</si>
  <si>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</si>
  <si>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</si>
  <si>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</si>
  <si>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</si>
  <si>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</si>
  <si>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</si>
  <si>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</si>
  <si>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</si>
  <si>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</si>
  <si>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</si>
  <si>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</si>
  <si>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</si>
  <si>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</si>
  <si>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</si>
  <si>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</si>
  <si>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</si>
  <si>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</si>
  <si>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</si>
  <si>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</si>
  <si>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</si>
  <si>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</si>
  <si>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</si>
  <si>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</si>
  <si>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</si>
  <si>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</si>
  <si>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</si>
  <si>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</si>
  <si>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</si>
  <si>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</si>
  <si>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</si>
  <si>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</si>
  <si>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</si>
  <si>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</si>
  <si>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</si>
  <si>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</si>
  <si>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</si>
  <si>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</si>
  <si>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</si>
  <si>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</si>
  <si>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</si>
  <si>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</si>
  <si>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</si>
  <si>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</si>
  <si>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</si>
  <si>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</si>
  <si>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</si>
  <si>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</si>
  <si>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</si>
  <si>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</si>
  <si>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</si>
  <si>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</si>
  <si>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</si>
  <si>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</si>
  <si>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</si>
  <si>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</si>
  <si>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</si>
  <si>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</si>
  <si>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</si>
  <si>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</si>
  <si>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</si>
  <si>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</si>
  <si>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</si>
  <si>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</si>
  <si>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</si>
  <si>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</si>
  <si>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</si>
  <si>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</si>
  <si>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</si>
  <si>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</si>
  <si>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</si>
  <si>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</si>
  <si>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</si>
  <si>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</si>
  <si>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</si>
  <si>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</si>
  <si>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</si>
  <si>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</si>
  <si>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</si>
  <si>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</si>
  <si>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</si>
  <si>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</si>
  <si>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</si>
  <si>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</si>
  <si>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PCM-20251119-00002121</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</si>
  <si>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</si>
  <si>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</si>
  <si>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</si>
  <si>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</si>
  <si>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</si>
  <si>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</si>
  <si>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</si>
  <si>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</si>
  <si>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</si>
  <si>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 xml:space="preserve">TT-20251120-00003, waiting separate TT </t>
  </si>
  <si>
    <t>N/A</t>
  </si>
  <si>
    <t>EM team moved ETA: 25 min</t>
  </si>
  <si>
    <t>PCM-20251120-00000012</t>
  </si>
  <si>
    <t>EM team moved ETA: min</t>
  </si>
  <si>
    <t>PCM-20251119-00002118</t>
  </si>
  <si>
    <t>ETA 60 mins</t>
  </si>
  <si>
    <t>PCM-20251119-00002164</t>
  </si>
  <si>
    <t>ETA 85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</si>
</sst>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9" totalsRowShown="0" headerRowDxfId="48" dataDxfId="47" headerRowBorderDxfId="45" tableBorderDxfId="46" totalsRowBorderDxfId="44">
  <autoFilter ref="A1:L4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4" totalsRowShown="0" headerRowDxfId="15" dataDxfId="14" headerRowBorderDxfId="12" tableBorderDxfId="13">
  <autoFilter ref="A1:L5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opLeftCell="J1"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318.09041793981305</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18437</v>
      </c>
      <c r="E3" s="142" t="s">
        <v>39024</v>
      </c>
      <c r="F3" s="143">
        <v>45981.023738425924</v>
      </c>
      <c r="G3" s="144">
        <f ca="1">IFERROR(NOW()-F3,"")</f>
        <v>1.5105439815670252E-2</v>
      </c>
      <c r="H3" s="143">
        <v>45981.018692129626</v>
      </c>
      <c r="I3" s="141" t="str">
        <f>IFERROR(VLOOKUP(D3,DB!A:F,6,0),"")</f>
        <v>Generator-SG</v>
      </c>
      <c r="J3" s="141" t="str">
        <f>IFERROR(VLOOKUP(D3,DB!A:G,7,0),"")</f>
        <v>Good</v>
      </c>
      <c r="K3" s="145" t="s">
        <v>39025</v>
      </c>
      <c r="L3" s="146" t="str">
        <f>IFERROR(VLOOKUP(D3,DB!A:I,9,0),"")</f>
        <v>Latis</v>
      </c>
    </row>
    <row r="4" spans="1:15" ht="15" customHeight="1">
      <c r="A4" s="128"/>
      <c r="B4" s="129" t="str">
        <f>IFERROR(VLOOKUP(D9,DB!A:K,11,0),"")</f>
        <v/>
      </c>
      <c r="C4" s="129"/>
      <c r="D4" s="129"/>
      <c r="E4" s="130"/>
      <c r="F4" s="127"/>
      <c r="G4" s="131">
        <f ca="1">IFERROR(NOW()-F4,"")</f>
        <v>45981.038843865739</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45981.038843865739</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45981.038843865739</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45981.038843865739</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45981.038843865739</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45981.038843865739</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45981.038843865739</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45981.038843865739</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45981.038843865739</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45981.038843865739</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45981.038843865739</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45981.038843865739</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45981.038843865739</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45981.038843865739</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45981.038843865739</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45981.038843865739</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45981.038843865739</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45981.038843865739</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45981.038843865739</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45981.038843865739</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45981.038843865739</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45981.038843865739</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45981.038843865739</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45981.038843865739</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45981.038843865739</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45981.038843865739</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45981.038843865739</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45981.038843865739</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45981.038843865739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45981.038843865739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45981.038843865739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45981.038843865739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45981.038843865739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45981.038843865739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45981.038843865739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45981.038843865739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45981.038843865739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45981.038843865739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45981.038843865739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45981.038843865739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45981.038843865739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45981.038843865739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45981.038843865739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45981.038843865739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45981.038843865739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45981.038843865739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45981.038843865739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45981.038843865739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45981.038843865739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45981.038843865739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45981.038843865739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45981.038843865739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45981.038843865739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45981.038843865739</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7D194DB1-9109-4450-82FF-25A50A45D9AE}"/>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E9" sqref="E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156.03900590277772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45981.038843865739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45981.038843865739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45981.038843865739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45981.038843865739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45981.038843865739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45981.038843865739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45981.038843865739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45981.038843865739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45981.038843865739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45981.038843865739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45981.038843865739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45981.038843865739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45981.038843865739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45981.038843865739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45981.038843865739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45981.038843865739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45981.038843865739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45981.038843865739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45981.038843865739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45981.038843865739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45981.038843865739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45981.038843865739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45981.038843865739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45981.038843865739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45981.038843865739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45981.038843865739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45981.038843865739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45981.038843865739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45981.038843865739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45981.038843865739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45981.038843865739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45981.038843865739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45981.038843865739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45981.038843865739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45981.038843865739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45981.038843865739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45981.038843865739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45981.038843865739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45981.038843865739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45981.038843865739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45981.038843865739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45981.038843865739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45981.038843865739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45981.038843865739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45981.038843865739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45981.038843865739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45981.038843865739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45981.038843865739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45981.038843865739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45981.038843865739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45981.038843865739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45981.038843865739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45981.038843865739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45981.038843865739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45981.038843865739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45981.038843865739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45981.038843865739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45981.038843865739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45981.038843865739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45981.038843865739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45981.038843865739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45981.038843865739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45981.038843865739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45981.038843865739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45981.038843865739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45981.038843865739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45981.038843865739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45981.038843865739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45981.038843865739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45981.038843865739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45981.038843865739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45981.038843865739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45981.038843865739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45981.038843865739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45981.038843865739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45981.038843865739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45981.038843865739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45981.038843865739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45981.038843865739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45981.038843865739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45981.038843865739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45981.038843865739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45981.038843865739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45981.038843865739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45981.038843865739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45981.038843865739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45981.038843865739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45981.038843865739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45981.038843865739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45981.038843865739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45981.038843865739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45981.038843865739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45981.038843865739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45981.038843865739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45981.038843865739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45981.038843865739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45981.038843865739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45981.038843865739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45981.038843865739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45981.038843865739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45981.038843865739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45981.038843865739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45981.038843865739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45981.038843865739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45981.038843865739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45981.038843865739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45981.038843865739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45981.038843865739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45981.038843865739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45981.038843865739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45981.038843865739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45981.038843865739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45981.038843865739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45981.038843865739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45981.038843865739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45981.038843865739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45981.038843865739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45981.038843865739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45981.038843865739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45981.038843865739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45981.038843865739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45981.038843865739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45981.038843865739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45981.038843865739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45981.038843865739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45981.038843865739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45981.038843865739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45981.038843865739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45981.038843865739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45981.038843865739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45981.038843865739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45981.038843865739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45981.038843865739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45981.038843865739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45981.038843865739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45981.038843865739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45981.038843865739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45981.038843865739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45981.038843865739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45981.038843865739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45981.038843865739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45981.038843865739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45981.038843865739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45981.038843865739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45981.038843865739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45981.038843865739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45981.038843865739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45981.038843865739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45981.038843865739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45981.038843865739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45981.038843865739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45981.038843865739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45981.038843865739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45981.038843865739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45981.038843865739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45981.038843865739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45981.038843865739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45981.038843865739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45981.038843865739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45981.038843865739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45981.038843865739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45981.038843865739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45981.038843865739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45981.038843865739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45981.038843865739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45981.038843865739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45981.038843865739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45981.038843865739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45981.038843865739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45981.038843865739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45981.038843865739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45981.038843865739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45981.038843865739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45981.038843865739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45981.038843865739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45981.038843865739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45981.038843865739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45981.038843865739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45981.038843865739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45981.038843865739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45981.038843865739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45981.038843865739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45981.038843865739</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45981.038843865739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45981.038843865739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45981.038843865739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45981.038843865739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45981.038843865739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45981.038843865739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45981.038843865739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45981.038843865739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45981.038843865739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45981.038843865739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45981.038843865739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45981.038843865739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45981.038843865739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45981.038843865739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45981.038843865739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45981.038843865739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45981.038843865739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45981.038843865739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45981.038843865739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45981.038843865739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45981.038843865739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45981.038843865739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45981.038843865739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45981.038843865739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45981.038843865739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45981.038843865739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45981.038843865739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45981.038843865739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45981.038843865739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45981.038843865739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45981.038843865739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45981.038843865739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45981.038843865739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45981.038843865739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45981.038843865739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45981.038843865739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45981.038843865739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45981.038843865739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45981.038843865739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45981.038843865739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45981.038843865739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45981.038843865739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45981.038843865739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45981.038843865739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45981.038843865739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45981.038843865739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45981.038843865739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45981.038843865739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45981.038843865739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45981.038843865739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45981.038843865739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45981.038843865739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45981.038843865739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45981.038843865739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45981.038843865739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45981.038843865739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45981.038843865739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45981.038843865739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45981.038843865739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45981.038843865739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45981.038843865739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45981.038843865739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45981.038843865739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45981.038843865739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45981.038843865739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45981.038843865739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45981.038843865739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45981.038843865739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45981.038843865739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45981.038843865739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45981.038843865739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45981.038843865739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45981.038843865739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45981.038843865739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45981.038843865739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45981.038843865739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45981.038843865739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45981.038843865739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45981.038843865739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45981.038843865739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45981.038843865739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45981.038843865739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45981.038843865739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45981.038843865739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45981.038843865739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45981.038843865739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45981.038843865739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45981.038843865739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45981.038843865739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45981.038843865739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45981.038843865739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45981.038843865739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45981.038843865739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45981.038843865739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45981.038843865739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45981.038843865739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45981.038843865739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45981.038843865739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45981.038843865739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45981.038843865739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45981.038843865739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45981.038843865739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45981.038843865739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45981.038843865739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45981.038843865739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45981.038843865739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45981.038843865739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45981.038843865739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45981.038843865739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45981.038843865739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45981.038843865739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45981.038843865739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45981.038843865739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45981.038843865739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45981.038843865739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45981.038843865739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45981.038843865739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45981.038843865739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45981.038843865739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45981.038843865739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45981.038843865739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45981.038843865739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45981.038843865739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45981.038843865739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45981.038843865739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45981.038843865739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45981.038843865739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45981.038843865739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45981.038843865739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45981.038843865739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45981.038843865739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45981.038843865739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45981.038843865739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45981.038843865739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45981.038843865739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45981.038843865739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45981.038843865739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45981.038843865739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45981.038843865739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45981.038843865739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45981.038843865739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45981.038843865739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45981.038843865739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45981.038843865739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45981.038843865739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45981.038843865739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45981.038843865739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45981.038843865739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45981.038843865739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45981.038843865739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45981.038843865739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45981.038843865739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45981.038843865739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45981.038843865739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45981.038843865739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45981.038843865739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45981.038843865739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45981.038843865739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45981.038843865739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45981.038843865739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45981.038843865739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45981.038843865739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45981.038843865739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45981.038843865739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45981.038843865739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45981.038843865739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45981.038843865739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45981.038843865739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45981.038843865739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45981.038843865739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45981.038843865739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45981.038843865739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45981.038843865739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45981.038843865739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45981.038843865739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45981.038843865739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45981.038843865739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45981.038843865739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45981.038843865739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45981.038843865739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45981.038843865739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45981.038843865739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45981.038843865739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45981.038843865739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45981.038843865739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45981.038843865739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45981.038843865739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45981.038843865739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45981.038843865739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45981.038843865739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45981.038843865739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45981.038843865739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45981.038843865739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45981.038843865739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45981.038843865739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45981.038843865739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45981.038843865739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45981.038843865739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45981.038843865739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45981.038843865739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45981.038843865739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45981.038843865739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45981.038843865739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45981.038843865739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45981.038843865739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45981.038843865739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45981.038843865739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45981.038843865739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45981.038843865739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45981.038843865739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45981.038843865739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45981.038843865739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45981.038843865739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45981.038843865739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45981.038843865739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45981.038843865739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45981.038843865739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45981.038843865739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45981.038843865739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45981.038843865739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45981.038843865739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45981.038843865739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45981.038843865739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45981.038843865739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45981.038843865739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45981.038843865739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45981.038843865739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45981.038843865739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45981.038843865739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45981.038843865739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45981.038843865739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45981.038843865739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45981.038843865739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45981.038843865739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45981.038843865739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45981.038843865739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45981.038843865739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45981.038843865739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45981.038843865739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45981.038843865739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45981.038843865739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45981.038843865739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45981.038843865739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45981.038843865739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45981.038843865739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45981.038843865739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45981.038843865739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45981.038843865739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45981.038843865739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45981.038843865739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45981.038843865739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45981.038843865739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45981.038843865739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45981.038843865739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45981.038843865739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45981.038843865739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45981.038843865739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45981.038843865739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45981.038843865739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45981.038843865739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45981.038843865739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45981.038843865739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45981.038843865739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45981.038843865739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45981.038843865739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45981.038843865739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45981.038843865739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45981.038843865739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45981.038843865739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45981.038843865739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45981.038843865739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45981.038843865739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45981.038843865739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45981.038843865739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45981.038843865739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45981.038843865739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45981.038843865739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45981.038843865739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45981.038843865739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45981.038843865739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45981.038843865739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45981.038843865739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45981.038843865739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45981.038843865739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45981.038843865739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45981.038843865739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45981.038843865739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45981.038843865739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45981.038843865739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45981.038843865739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45981.038843865739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45981.038843865739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45981.038843865739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45981.038843865739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45981.038843865739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45981.038843865739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45981.038843865739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45981.038843865739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45981.038843865739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45981.038843865739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45981.038843865739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45981.038843865739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45981.038843865739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45981.038843865739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45981.038843865739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45981.038843865739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45981.038843865739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45981.038843865739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45981.038843865739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45981.038843865739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45981.038843865739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45981.038843865739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45981.038843865739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45981.038843865739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45981.038843865739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45981.038843865739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45981.038843865739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45981.038843865739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45981.038843865739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45981.038843865739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45981.038843865739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45981.038843865739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45981.038843865739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45981.038843865739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45981.038843865739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45981.038843865739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45981.038843865739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45981.038843865739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45981.038843865739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45981.038843865739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45981.038843865739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45981.038843865739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45981.038843865739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45981.038843865739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45981.038843865739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45981.038843865739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45981.038843865739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45981.038843865739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45981.038843865739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45981.038843865739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45981.038843865739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45981.038843865739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45981.038843865739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45981.038843865739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45981.038843865739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45981.038843865739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45981.038843865739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45981.038843865739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45981.038843865739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45981.038843865739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45981.038843865739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45981.038843865739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45981.038843865739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45981.038843865739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45981.038843865739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45981.038843865739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45981.038843865739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45981.038843865739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45981.038843865739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45981.038843865739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45981.038843865739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45981.038843865739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45981.038843865739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45981.038843865739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45981.038843865739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45981.038843865739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45981.038843865739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45981.038843865739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45981.038843865739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45981.038843865739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45981.038843865739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45981.038843865739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45981.038843865739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45981.038843865739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45981.038843865739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45981.038843865739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45981.038843865739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45981.038843865739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45981.038843865739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45981.038843865739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45981.038843865739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45981.038843865739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45981.038843865739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45981.038843865739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45981.038843865739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45981.038843865739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45981.038843865739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45981.038843865739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45981.038843865739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45981.038843865739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45981.038843865739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45981.038843865739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45981.038843865739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45981.038843865739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45981.038843865739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45981.038843865739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45981.038843865739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45981.038843865739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45981.038843865739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45981.038843865739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45981.038843865739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45981.038843865739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45981.038843865739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45981.038843865739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45981.038843865739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45981.038843865739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45981.038843865739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45981.038843865739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45981.038843865739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45981.038843865739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45981.038843865739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45981.038843865739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45981.038843865739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45981.038843865739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45981.038843865739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45981.038843865739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45981.038843865739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45981.038843865739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45981.038843865739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45981.038843865739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45981.038843865739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45981.038843865739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45981.038843865739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45981.038843865739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45981.038843865739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45981.038843865739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45981.038843865739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45981.038843865739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45981.038843865739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45981.038843865739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45981.038843865739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45981.038843865739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45981.038843865739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45981.038843865739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45981.038843865739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45981.038843865739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45981.038843865739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45981.038843865739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45981.038843865739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45981.038843865739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45981.038843865739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45981.038843865739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45981.038843865739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45981.038843865739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45981.038843865739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45981.038843865739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45981.038843865739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45981.038843865739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45981.038843865739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45981.038843865739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45981.038843865739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45981.038843865739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45981.038843865739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45981.038843865739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45981.038843865739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45981.038843865739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45981.038843865739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45981.038843865739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45981.038843865739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45981.038843865739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45981.038843865739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45981.038843865739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45981.038843865739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45981.038843865739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45981.038843865739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45981.038843865739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45981.038843865739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45981.038843865739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45981.038843865739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45981.038843981485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45981.038843981485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45981.038843981485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45981.038843981485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45981.038843981485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45981.038843981485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45981.038843981485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45981.038843981485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45981.038843981485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45981.038843981485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45981.038843981485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45981.038843981485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45981.038843981485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45981.038843981485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45981.038843981485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45981.038843981485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45981.038843981485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45981.038843981485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45981.038843981485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45981.038843981485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45981.038843981485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45981.038843981485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45981.038843981485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45981.038843981485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45981.038843981485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45981.038843981485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45981.038843981485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45981.038843981485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45981.038843981485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45981.038843981485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45981.038843981485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45981.038843981485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45981.038843981485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45981.038843981485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45981.038843981485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45981.038843981485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45981.038843981485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45981.038843981485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45981.038843981485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45981.038843981485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45981.038843981485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45981.038843981485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45981.038843981485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45981.038843981485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45981.038843981485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45981.038843981485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45981.038843981485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45981.038843981485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45981.038843981485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45981.038843981485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45981.038843981485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45981.038843981485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45981.038843981485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45981.038843981485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45981.038843981485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45981.038843981485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45981.038843981485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45981.038843981485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45981.038843981485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45981.038843981485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45981.038843981485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45981.038843981485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45981.038843981485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45981.038843981485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45981.038843981485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45981.038843981485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45981.038843981485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45981.038843981485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45981.038843981485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45981.038843981485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45981.038843981485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45981.038843981485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45981.038843981485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45981.038843981485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45981.038843981485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45981.038843981485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45981.038843981485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45981.038843981485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45981.038843981485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45981.038843981485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45981.038843981485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45981.038843981485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45981.038843981485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45981.038843981485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45981.038843981485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45981.038843981485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45981.038843981485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45981.038843981485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45981.038843981485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45981.038843981485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45981.038843981485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45981.038843981485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45981.038843981485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45981.038843981485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45981.038843981485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45981.038843981485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45981.038843981485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45981.038843981485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45981.038843981485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45981.038843981485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45981.038843981485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45981.038843981485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45981.038843981485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45981.038843981485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45981.038843981485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45981.038843981485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45981.038843981485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45981.038843981485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45981.038843981485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45981.038843981485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45981.038843981485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45981.038843981485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45981.038843981485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45981.038843981485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45981.038843981485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45981.038843981485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45981.038843981485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45981.038843981485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45981.038843981485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45981.038843981485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45981.038843981485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45981.038843981485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45981.038843981485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45981.038843981485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45981.038843981485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45981.038843981485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45981.038843981485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45981.038843981485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45981.038843981485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45981.038843981485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45981.038843981485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45981.038843981485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45981.038843981485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45981.038843981485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45981.038843981485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45981.038843981485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45981.038843981485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45981.038843981485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45981.038843981485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45981.038843981485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45981.038843981485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45981.038843981485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45981.038843981485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45981.038843981485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45981.038843981485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45981.038843981485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45981.038843981485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45981.038843981485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45981.038843981485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45981.038843981485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45981.038843981485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45981.038843981485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45981.038843981485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45981.038843981485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45981.038843981485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45981.038843981485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45981.038843981485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45981.038843981485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45981.038843981485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45981.038843981485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45981.038843981485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45981.038843981485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45981.038843981485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45981.038843981485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45981.038843981485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45981.038843981485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45981.038843981485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45981.038843981485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45981.038843981485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45981.038843981485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45981.038843981485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45981.038843981485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45981.038843981485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45981.038843981485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45981.038843981485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45981.038843981485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45981.038843981485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45981.038843981485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45981.038843981485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45981.038843981485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45981.038843981485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45981.038843981485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45981.038843981485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45981.038843981485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45981.038843981485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45981.038843981485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45981.038843981485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45981.038843981485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45981.038843981485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45981.038843981485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45981.038843981485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45981.038843981485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45981.038843981485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45981.038843981485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45981.038843981485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45981.038843981485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45981.038843981485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45981.038843981485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45981.038843981485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45981.038843981485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45981.038843981485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45981.038843981485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45981.038843981485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45981.038843981485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45981.038843981485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45981.038843981485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45981.038843981485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45981.038843981485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45981.038843981485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45981.038843981485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45981.038843981485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45981.038843981485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45981.038843981485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45981.038843981485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45981.038843981485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45981.038843981485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45981.038843981485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45981.038843981485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45981.038843981485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45981.038843981485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45981.038843981485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45981.038843981485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45981.038843981485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45981.038843981485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45981.038843981485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45981.038843981485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45981.038843981485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45981.038843981485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45981.038843981485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45981.038843981485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45981.038843981485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45981.038843981485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45981.038843981485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45981.038843981485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45981.038843981485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45981.038843981485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45981.038843981485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45981.038843981485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45981.038843981485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45981.038843981485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45981.038843981485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45981.038843981485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45981.038843981485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45981.038843981485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45981.038843981485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45981.038843981485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45981.038843981485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45981.038843981485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45981.038843981485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45981.038843981485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45981.038843981485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45981.038843981485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45981.038843981485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45981.038843981485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45981.038843981485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45981.038843981485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45981.038843981485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45981.038843981485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45981.038843981485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45981.038843981485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45981.038843981485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45981.038843981485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45981.038843981485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45981.038843981485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45981.038843981485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45981.038843981485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45981.038843981485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45981.038843981485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45981.038843981485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45981.038843981485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45981.038843981485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45981.038843981485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45981.038843981485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45981.038843981485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45981.038843981485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45981.038843981485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45981.038843981485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45981.038843981485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45981.038843981485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45981.038843981485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45981.038843981485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45981.038843981485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45981.038843981485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45981.038843981485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45981.038843981485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45981.038843981485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45981.038843981485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45981.038843981485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45981.038843981485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45981.038843981485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45981.038843981485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45981.038843981485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45981.038843981485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45981.038843981485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45981.038843981485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45981.038843981485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45981.038843981485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45981.038843981485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45981.038843981485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45981.038843981485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45981.038843981485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45981.038843981485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45981.038843981485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45981.038843981485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45981.038843981485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45981.038843981485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45981.038843981485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45981.038843981485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45981.038843981485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45981.038843981485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45981.038843981485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45981.038843981485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45981.038843981485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45981.038843981485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45981.038843981485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45981.038843981485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45981.038843981485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45981.038843981485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45981.038843981485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45981.038843981485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45981.038843981485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45981.038843981485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45981.038843981485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45981.038843981485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45981.038843981485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45981.038843981485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45981.038843981485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45981.038843981485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45981.038843981485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45981.038843981485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45981.038843981485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45981.038843981485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45981.038843981485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45981.038843981485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45981.038843981485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45981.038843981485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45981.038843981485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45981.038843981485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45981.038843981485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45981.038843981485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45981.038843981485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45981.038843981485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45981.038843981485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45981.038843981485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45981.038843981485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45981.038843981485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45981.038843981485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45981.038843981485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45981.038843981485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45981.038843981485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45981.038843981485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45981.038843981485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45981.038843981485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45981.038843981485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45981.038843981485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45981.038843981485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45981.038843981485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45981.038843981485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45981.038843981485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45981.038843981485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45981.038843981485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45981.038843981485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45981.038843981485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45981.038843981485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45981.038843981485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45981.038843981485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45981.038843981485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45981.038843981485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45981.038843981485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45981.038843981485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45981.038843981485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45981.038843981485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45981.038843981485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45981.038843981485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45981.038843981485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45981.038843981485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45981.038843981485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45981.038843981485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45981.038843981485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45981.038843981485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45981.038843981485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45981.038843981485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45981.038843981485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45981.038843981485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45981.038843981485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45981.038843981485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45981.038843981485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45981.038843981485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45981.038843981485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45981.038843981485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45981.038843981485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45981.038843981485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45981.038843981485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45981.038843981485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45981.038843981485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45981.038843981485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45981.038843981485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45981.038843981485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45981.038843981485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45981.038843981485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45981.038843981485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45981.038843981485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45981.038843981485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45981.038843981485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45981.038843981485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45981.038843981485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45981.038843981485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45981.038843981485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45981.038843981485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45981.038843981485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45981.038843981485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45981.038843981485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45981.038843981485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45981.038843981485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45981.038843981485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45981.038843981485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45981.038843981485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45981.038843981485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45981.038843981485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45981.038843981485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45981.038843981485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45981.038843981485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45981.038843981485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45981.038843981485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45981.038843981485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45981.038843981485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45981.038843981485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45981.038843981485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45981.038843981485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45981.038843981485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45981.038843981485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45981.038843981485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45981.038843981485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45981.038843981485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45981.038843981485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45981.038843981485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45981.038843981485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45981.038843981485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45981.038843981485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45981.038843981485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45981.038843981485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45981.038843981485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45981.038843981485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45981.038843981485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45981.038843981485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45981.038843981485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45981.038843981485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45981.038843981485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45981.038843981485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45981.038843981485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45981.038843981485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45981.038843981485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45981.038843981485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45981.038843981485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45981.038843981485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45981.038843981485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45981.038843981485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45981.038843981485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45981.038843981485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45981.038843981485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45981.038843981485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45981.038843981485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45981.038843981485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45981.038843981485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45981.038843981485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45981.038843981485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45981.038843981485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45981.038843981485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45981.038843981485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45981.038843981485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45981.038843981485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45981.038843981485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45981.038843981485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45981.038843981485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45981.038843981485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45981.038843981485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45981.038843981485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45981.038843981485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45981.038843981485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45981.038843981485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45981.038843981485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45981.038843981485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45981.038843981485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45981.038843981485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45981.038843981485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45981.038843981485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45981.038843981485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45981.038843981485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45981.038843981485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45981.038843981485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45981.038843981485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45981.038843981485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45981.038843981485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45981.038843981485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45981.038843981485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45981.038843981485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45981.038843981485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45981.038843981485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45981.038843981485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45981.038843981485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45981.038843981485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45981.038843981485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45981.038843981485</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277.55812627314299</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37163</v>
      </c>
      <c r="E3" s="94" t="s">
        <v>39021</v>
      </c>
      <c r="F3" s="95">
        <v>45980.842175925929</v>
      </c>
      <c r="G3" s="96">
        <f t="shared" ref="G3:G49" ca="1" si="0">IFERROR(NOW()-F3,"")</f>
        <v>0.19666793981014052</v>
      </c>
      <c r="H3" s="95">
        <v>45980.810960648145</v>
      </c>
      <c r="I3" s="113" t="str">
        <f>IFERROR(VLOOKUP(D3,DB!A:F,6,0),"")</f>
        <v>Generator-SG</v>
      </c>
      <c r="J3" s="113" t="str">
        <f>IFERROR(VLOOKUP(D3,DB!A:G,7,0),"")</f>
        <v>Dead</v>
      </c>
      <c r="K3" s="97" t="s">
        <v>39110</v>
      </c>
      <c r="L3" s="91" t="str">
        <f>IFERROR(VLOOKUP(D3,DB!A:I,9,0),"")</f>
        <v>Latis</v>
      </c>
    </row>
    <row r="4" spans="1:16" ht="15" customHeight="1">
      <c r="A4" s="113" t="s">
        <v>39111</v>
      </c>
      <c r="B4" s="113" t="str">
        <f>IFERROR(VLOOKUP(D4,DB!A:K,11,0),"")</f>
        <v>R4</v>
      </c>
      <c r="C4" s="93">
        <v>1</v>
      </c>
      <c r="D4" s="91" t="s">
        <v>38770</v>
      </c>
      <c r="E4" s="94" t="s">
        <v>39021</v>
      </c>
      <c r="F4" s="95">
        <v>45980.962777777779</v>
      </c>
      <c r="G4" s="96">
        <f t="shared" ca="1" si="0"/>
        <v>7.6066087960498407E-2</v>
      </c>
      <c r="H4" s="95">
        <v>45980.925208333334</v>
      </c>
      <c r="I4" s="113" t="str">
        <f>IFERROR(VLOOKUP(D4,DB!A:F,6,0),"")</f>
        <v>Generator-SG</v>
      </c>
      <c r="J4" s="113" t="str">
        <f>IFERROR(VLOOKUP(D4,DB!A:G,7,0),"")</f>
        <v>No BB Shifted</v>
      </c>
      <c r="K4" s="97" t="s">
        <v>39112</v>
      </c>
      <c r="L4" s="91" t="str">
        <f>IFERROR(VLOOKUP(D4,DB!A:I,9,0),"")</f>
        <v>Latis</v>
      </c>
    </row>
    <row r="5" spans="1:16" ht="15" customHeight="1">
      <c r="A5" s="113"/>
      <c r="B5" s="113" t="str">
        <f>IFERROR(VLOOKUP(D5,DB!A:K,11,0),"")</f>
        <v/>
      </c>
      <c r="C5" s="93"/>
      <c r="D5" s="91"/>
      <c r="E5" s="94"/>
      <c r="F5" s="95"/>
      <c r="G5" s="96">
        <f t="shared" ca="1" si="0"/>
        <v>45981.038843865739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45981.038843865739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45981.038843865739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45981.038843865739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45981.038843865739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45981.038843865739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45981.038843865739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45981.038843865739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147"/>
      <c r="E13" s="94"/>
      <c r="F13" s="95"/>
      <c r="G13" s="96">
        <f t="shared" ca="1" si="0"/>
        <v>45981.038843865739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45981.038843865739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45981.038843865739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45981.038843865739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45981.038843865739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45981.038843865739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45981.038843865739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45981.038843865739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45981.038843865739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45981.038843865739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45981.038843865739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45981.038843865739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45981.038843865739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45981.038843865739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45981.038843865739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45981.038843865739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45981.038843865739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45981.038843865739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45981.038843865739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45981.038843865739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45981.038843865739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45981.038843865739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45981.038843865739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45981.038843865739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45981.038843865739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45981.038843865739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45981.038843865739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45981.038843865739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45981.038843865739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45981.038843865739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45981.038843865739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45981.038843865739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45981.038843865739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45981.038843865739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45981.038843865739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45981.038843865739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45981.038843865739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45981.038843865739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45981.038843865739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45981.038843865739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45981.038843865739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45981.038843865739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45981.038843865739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45981.038843865739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45981.038843865739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45981.038843865739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45981.038843865739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45981.038843865739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45981.038843865739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45981.038843865739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45981.038843865739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45981.038843865739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45981.038843865739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45981.038843865739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45981.038843865739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45981.038843865739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45981.038843865739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45981.038843865739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45981.038843865739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45981.038843865739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45981.038843865739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45981.038843865739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45981.038843865739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45981.038843865739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45981.038843865739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45981.038843865739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45981.038843865739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45981.038843865739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45981.038843865739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45981.038843865739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45981.038843865739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45981.038843865739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45981.038843865739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45981.038843865739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45981.038843865739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45981.038843865739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45981.038843865739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45981.038843865739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45981.038843865739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45981.038843865739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45981.038843865739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45981.038843865739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45981.038843865739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45981.038843865739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45981.038843865739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45981.038843865739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45981.038843865739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45981.038843865739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45981.038843865739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45981.038843865739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45981.038843865739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45981.038843865739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45981.038843865739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45981.038843865739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45981.038843865739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45981.038843865739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45981.038843865739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45981.038843865739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45981.038843865739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45981.038843865739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45981.038843865739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45981.038843865739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45981.038843865739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45981.038843865739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45981.038843865739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45981.038843865739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45981.038843865739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45981.038843865739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45981.038843865739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45981.038843865739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45981.038843865739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45981.038843865739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45981.038843865739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45981.038843865739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45981.038843865739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45981.038843865739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45981.038843865739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45981.038843865739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45981.038843865739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45981.038843865739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45981.038843865739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45981.038843865739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45981.038843865739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45981.038843865739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45981.038843865739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45981.038843865739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45981.038843865739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45981.038843865739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45981.038843865739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45981.038843865739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45981.038843865739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45981.038843865739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45981.038843865739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45981.038843865739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45981.038843865739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45981.038843865739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45981.038843865739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45981.038843865739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45981.038843865739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45981.038843865739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45981.038843865739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45981.038843865739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45981.038843865739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45981.038843865739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45981.038843865739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45981.038843865739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45981.038843865739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45981.038843865739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45981.038843865739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45981.038843865739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45981.038843865739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45981.038843865739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45981.038843865739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45981.038843865739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45981.038843865739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45981.038843865739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45981.038843865739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45981.038843865739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45981.038843865739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45981.038843865739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45981.038843865739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45981.038843865739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45981.038843865739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45981.038843865739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45981.038843865739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45981.038843865739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45981.038843865739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45981.038843865739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45981.038843865739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45981.038843865739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45981.038843865739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45981.038843865739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45981.038843865739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45981.038843865739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45981.038843865739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45981.038843865739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45981.038843865739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45981.038843865739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45981.038843865739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45981.038843865739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45981.038843865739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45981.038843865739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45981.038843865739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45981.038843865739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45981.038843865739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45981.038843865739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45981.038843865739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45981.038843865739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45981.038843865739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45981.038843865739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45981.038843865739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45981.038843865739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45981.038843865739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45981.038843865739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45981.038843865739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45981.038843865739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45981.038843865739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45981.038843865739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45981.038843865739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45981.038843865739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45981.038843865739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45981.038843865739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45981.038843865739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45981.038843865739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45981.038843865739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45981.038843865739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45981.038843865739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45981.038843865739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45981.038843865739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45981.038843865739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45981.038843865739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45981.038843865739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45981.038843865739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45981.038843865739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45981.038843865739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45981.038843865739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45981.038843865739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45981.038843865739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45981.038843865739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45981.038843865739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45981.038843865739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45981.038843865739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45981.038843865739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45981.038843865739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45981.038843865739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45981.038843865739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45981.038843865739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45981.038843865739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45981.038843865739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45981.038843865739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45981.038843865739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45981.038843865739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45981.038843865739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45981.038843865739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45981.038843865739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45981.038843865739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45981.038843865739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45981.038843865739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45981.038843865739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45981.038843865739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45981.038843865739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45981.038843865739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45981.038843865739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45981.038843865739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45981.038843865739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45981.038843865739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45981.038843865739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45981.038843865739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45981.038843865739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45981.038843865739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45981.038843865739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45981.038843865739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45981.038843865739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45981.038843865739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45981.038843865739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45981.038843865739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45981.038843865739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45981.038843865739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45981.038843865739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45981.038843865739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45981.038843865739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45981.038843865739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45981.038843865739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45981.038843865739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45981.038843865739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45981.038843865739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45981.038843865739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45981.038843865739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45981.038843865739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45981.038843865739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45981.038843865739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45981.038843865739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45981.038843865739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45981.038843865739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45981.038843865739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45981.038843865739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45981.038843865739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45981.038843865739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45981.038843865739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45981.038843865739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45981.038843865739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45981.038843865739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45981.038843865739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45981.038843865739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45981.038843865739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45981.038843865739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45981.038843865739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45981.038843865739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45981.038843865739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45981.038843865739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45981.038843865739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45981.038843865739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45981.038843865739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69" ca="1" si="5">IFERROR(NOW()-F306,"")</f>
        <v>45981.038843865739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45981.038843865739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45981.038843865739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45981.038843865739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45981.038843865739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45981.038843865739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45981.038843865739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45981.038843865739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45981.038843865739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45981.038843865739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45981.038843865739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45981.038843865739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45981.038843865739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45981.038843865739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45981.038843865739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45981.038843865739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45981.038843865739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45981.038843865739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45981.038843865739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45981.038843865739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45981.038843865739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45981.038843865739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45981.038843865739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45981.038843865739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45981.038843865739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45981.038843865739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45981.038843865739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45981.038843865739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45981.038843865739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45981.038843865739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45981.038843865739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45981.038843865739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45981.038843865739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45981.038843865739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45981.038843865739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45981.038843865739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45981.038843865739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45981.038843865739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45981.038843865739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45981.038843865739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45981.038843865739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45981.038843865739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45981.038843865739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45981.038843865739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45981.038843865739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45981.038843865739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45981.038843865739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45981.038843865739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45981.038843865739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45981.038843865739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45981.038843865739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45981.038843865739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45981.038843865739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45981.038843865739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45981.038843865739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45981.038843865739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45981.038843865739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45981.038843865739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45981.038843865739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45981.038843865739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45981.038843865739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45981.038843865739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45981.038843865739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45981.038843865739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ref="G370:G433" ca="1" si="6">IFERROR(NOW()-F370,"")</f>
        <v>45981.038843865739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45981.038843865739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45981.038843865739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45981.038843865739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45981.038843865739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45981.038843865739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45981.038843865739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45981.038843865739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45981.038843865739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45981.038843865739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45981.038843865739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45981.038843865739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45981.038843865739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45981.038843865739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45981.038843865739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45981.038843865739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45981.038843865739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45981.038843865739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45981.038843865739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45981.038843865739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45981.038843865739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45981.038843865739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45981.038843865739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45981.038843865739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45981.038843865739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45981.038843865739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45981.038843865739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45981.038843865739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45981.038843865739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45981.038843865739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45981.038843865739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45981.038843865739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45981.038843865739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45981.038843865739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45981.038843865739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45981.038843865739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45981.038843865739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45981.038843865739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45981.038843865739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45981.038843865739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45981.038843865739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45981.038843865739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45981.038843865739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45981.038843865739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45981.038843865739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45981.038843865739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45981.038843865739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45981.038843865739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45981.038843865739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45981.038843865739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45981.038843865739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45981.038843865739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45981.038843865739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45981.038843865739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45981.038843865739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45981.038843865739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45981.038843865739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45981.038843865739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45981.038843865739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45981.038843865739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45981.038843865739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45981.038843865739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45981.038843865739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45981.038843865739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ref="G434:G479" ca="1" si="7">IFERROR(NOW()-F434,"")</f>
        <v>45981.038843865739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45981.038843865739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45981.038843865739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45981.038843865739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45981.038843865739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45981.038843865739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45981.038843865739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45981.038843865739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45981.038843865739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45981.038843865739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45981.038843865739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45981.038843865739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45981.038843865739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45981.038843865739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45981.038843865739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45981.038843865739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45981.038843865739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45981.038843865739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45981.038843865739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45981.038843865739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45981.038843865739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45981.038843865739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45981.038843865739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45981.038843865739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45981.038843865739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45981.038843865739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45981.038843865739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45981.038843865739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45981.038843865739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45981.038843865739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45981.038843865739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45981.038843865739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45981.038843865739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45981.038843865739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45981.038843865739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45981.038843865739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45981.038843865739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45981.038843865739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45981.038843865739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45981.038843865739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45981.038843865739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45981.038843865739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45981.038843865739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45981.038843865739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45981.038843865739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45981.038843865739</v>
      </c>
      <c r="H479" s="95"/>
      <c r="I479" s="113" t="str">
        <f>IFERROR(VLOOKUP(D479,DB!A:F,6,0),"")</f>
        <v/>
      </c>
      <c r="J479" s="113" t="str">
        <f>IFERROR(VLOOKUP(D479,DB!A:G,7,0),"")</f>
        <v/>
      </c>
      <c r="K479" s="97"/>
      <c r="L479" s="91" t="str">
        <f>IFERROR(VLOOKUP(D479,DB!A:I,9,0),"")</f>
        <v/>
      </c>
    </row>
  </sheetData>
  <dataValidations count="2">
    <dataValidation allowBlank="1" showInputMessage="1" showErrorMessage="1" sqref="E1" xr:uid="{A4F81451-56CC-4543-9497-104C4E44EE4B}"/>
    <dataValidation type="list" allowBlank="1" showInputMessage="1" showErrorMessage="1" sqref="E2:E4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0"/>
  <sheetViews>
    <sheetView tabSelected="1" topLeftCell="F1" workbookViewId="0">
      <selection activeCell="D13" sqref="D13"/>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89.20678368055087</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39024</v>
      </c>
      <c r="F3" s="38">
        <v>45926.188877314817</v>
      </c>
      <c r="G3" s="108">
        <f t="shared" ref="G3" ca="1" si="0">IFERROR(NOW()-F3,"")</f>
        <v>54.849966550922545</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39024</v>
      </c>
      <c r="F4" s="110">
        <v>45948.661111111112</v>
      </c>
      <c r="G4" s="111">
        <f t="shared" ref="G4" ca="1" si="1">IFERROR(NOW()-F4,"")</f>
        <v>32.377732754626777</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3.5240406250013621</v>
      </c>
      <c r="H5" s="135">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31937</v>
      </c>
      <c r="E6" s="109" t="s">
        <v>39024</v>
      </c>
      <c r="F6" s="109" t="s">
        <v>39122</v>
      </c>
      <c r="G6" s="111" t="str">
        <f ca="1">IFERROR(NOW()-F6,"")</f>
        <v/>
      </c>
      <c r="H6" s="135">
        <v>45981.003321759257</v>
      </c>
      <c r="I6" s="109" t="str">
        <f>IFERROR(VLOOKUP(D6,DB!A:F,6,0),"")</f>
        <v>SCECO</v>
      </c>
      <c r="J6" s="109" t="str">
        <f>IFERROR(VLOOKUP(D6,DB!A:G,7,0),"")</f>
        <v>Good</v>
      </c>
      <c r="K6" s="109" t="s">
        <v>39123</v>
      </c>
      <c r="L6" s="109" t="str">
        <f>IFERROR(VLOOKUP(D6,DB!A:I,9,0),"")</f>
        <v>Latis</v>
      </c>
    </row>
    <row r="7" spans="1:13">
      <c r="A7" s="109" t="s">
        <v>39124</v>
      </c>
      <c r="B7" s="109" t="str">
        <f>IFERROR(VLOOKUP(D7,DB!A:K,11,0),"")</f>
        <v>R5</v>
      </c>
      <c r="C7" s="109">
        <v>2</v>
      </c>
      <c r="D7" s="109" t="s">
        <v>33320</v>
      </c>
      <c r="E7" s="109" t="s">
        <v>39024</v>
      </c>
      <c r="F7" s="135">
        <v>45981.016076388885</v>
      </c>
      <c r="G7" s="111">
        <f ca="1">IFERROR(NOW()-F7,"")</f>
        <v>2.2767476853914559E-2</v>
      </c>
      <c r="H7" s="135">
        <v>45981.003287037034</v>
      </c>
      <c r="I7" s="109" t="str">
        <f>IFERROR(VLOOKUP(D7,DB!A:F,6,0),"")</f>
        <v>SCECO</v>
      </c>
      <c r="J7" s="109" t="str">
        <f>IFERROR(VLOOKUP(D7,DB!A:G,7,0),"")</f>
        <v>Dead</v>
      </c>
      <c r="K7" s="109" t="s">
        <v>39125</v>
      </c>
      <c r="L7" s="109" t="str">
        <f>IFERROR(VLOOKUP(D7,DB!A:I,9,0),"")</f>
        <v>Latis</v>
      </c>
    </row>
    <row r="8" spans="1:13">
      <c r="A8" s="109"/>
      <c r="B8" s="109" t="str">
        <f>IFERROR(VLOOKUP(D8,DB!A:K,11,0),"")</f>
        <v/>
      </c>
      <c r="C8" s="109"/>
      <c r="D8" s="109"/>
      <c r="E8" s="109"/>
      <c r="F8" s="109"/>
      <c r="G8" s="111">
        <f ca="1">IFERROR(NOW()-F8,"")</f>
        <v>45981.038843865739</v>
      </c>
      <c r="H8" s="135"/>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45981.038843865739</v>
      </c>
      <c r="H9" s="135"/>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45981.038843865739</v>
      </c>
      <c r="H10" s="135"/>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45981.038843865739</v>
      </c>
      <c r="H11" s="135"/>
      <c r="I11" s="109" t="str">
        <f>IFERROR(VLOOKUP(D11,DB!A:F,6,0),"")</f>
        <v/>
      </c>
      <c r="J11" s="109" t="str">
        <f>IFERROR(VLOOKUP(D11,DB!A:G,7,0),"")</f>
        <v/>
      </c>
      <c r="K11" s="109"/>
      <c r="L11" s="109" t="str">
        <f>IFERROR(VLOOKUP(D11,DB!A:I,9,0),"")</f>
        <v/>
      </c>
    </row>
    <row r="12" spans="1:13">
      <c r="A12" s="109"/>
      <c r="B12" s="109" t="str">
        <f>IFERROR(VLOOKUP(D12,DB!A:K,11,0),"")</f>
        <v/>
      </c>
      <c r="C12" s="109"/>
      <c r="D12" s="148"/>
      <c r="E12" s="109"/>
      <c r="F12" s="109"/>
      <c r="G12" s="111">
        <f ca="1">IFERROR(NOW()-F12,"")</f>
        <v>45981.038843865739</v>
      </c>
      <c r="H12" s="135"/>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45981.038843865739</v>
      </c>
      <c r="H13" s="135"/>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45981.038843865739</v>
      </c>
      <c r="H14" s="135"/>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45981.038843865739</v>
      </c>
      <c r="H15" s="135"/>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45981.038843865739</v>
      </c>
      <c r="H16" s="135"/>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45981.038843865739</v>
      </c>
      <c r="H17" s="135"/>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45981.038843865739</v>
      </c>
      <c r="H18" s="135"/>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45981.038843865739</v>
      </c>
      <c r="H19" s="135"/>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45981.038843865739</v>
      </c>
      <c r="H20" s="135"/>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45981.038843865739</v>
      </c>
      <c r="H21" s="135"/>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45981.038843865739</v>
      </c>
      <c r="H22" s="135"/>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45981.038843865739</v>
      </c>
      <c r="H23" s="135"/>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45981.038843865739</v>
      </c>
      <c r="H24" s="135"/>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45981.038843865739</v>
      </c>
      <c r="H25" s="135"/>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45981.038843865739</v>
      </c>
      <c r="H26" s="135"/>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45981.038843865739</v>
      </c>
      <c r="H27" s="135"/>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45981.038843865739</v>
      </c>
      <c r="H28" s="135"/>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45981.038843865739</v>
      </c>
      <c r="H29" s="135"/>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45981.038843865739</v>
      </c>
      <c r="H30" s="135"/>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45981.038843865739</v>
      </c>
      <c r="H31" s="135"/>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45981.038843865739</v>
      </c>
      <c r="H32" s="135"/>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45981.038843865739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45981.038843865739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45981.038843865739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45981.038843865739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45981.038843865739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45981.038843865739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45981.038843865739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45981.038843865739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45981.038843865739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45981.038843865739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45981.038843865739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45981.038843865739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45981.038843865739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45981.038843865739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45981.038843865739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45981.038843865739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45981.038843865739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45981.038843865739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45981.038843865739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45981.038843865739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45981.038843865739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45981.038843865739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45981.038843865739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45981.038843865739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45981.038843865739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45981.038843865739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45981.038843865739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45981.038843865739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45981.038843865739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45981.038843865739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45981.038843865739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45981.038843865739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45981.038843865739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45981.038843865739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45981.038843865739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45981.038843865739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45981.038843865739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45981.038843865739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45981.038843865739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45981.038843865739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45981.038843865739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45981.038843865739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45981.038843865739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45981.038843865739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45981.038843865739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45981.038843865739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45981.038843865739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45981.038843865739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45981.038843865739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45981.038843865739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45981.038843865739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45981.038843865739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45981.038843865739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45981.038843865739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45981.038843865739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45981.038843865739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45981.038843865739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45981.038843865739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45981.038843865739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45981.038843865739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45981.038843865739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45981.038843865739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45981.038843865739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45981.038843865739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45981.038843865739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45981.038843865739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45981.038843865739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45981.038843865739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45981.038843865739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45981.038843865739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45981.038843865739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45981.038843865739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45981.038843865739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45981.038843865739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45981.038843865739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45981.038843865739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45981.038843865739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45981.038843865739</v>
      </c>
      <c r="H110" s="109"/>
      <c r="I110" s="109" t="str">
        <f>IFERROR(VLOOKUP(D110,DB!A:F,6,0),"")</f>
        <v/>
      </c>
      <c r="J110" s="109" t="str">
        <f>IFERROR(VLOOKUP(D110,DB!A:G,7,0),"")</f>
        <v/>
      </c>
      <c r="K110" s="109"/>
      <c r="L110" s="109" t="str">
        <f>IFERROR(VLOOKUP(D110,DB!A:I,9,0),"")</f>
        <v/>
      </c>
    </row>
    <row r="111" spans="1:12">
      <c r="A111" s="138"/>
      <c r="B111" s="138" t="str">
        <f>IFERROR(VLOOKUP(D111,DB!A:K,11,0),"")</f>
        <v/>
      </c>
      <c r="C111" s="138"/>
      <c r="D111" s="138"/>
      <c r="E111" s="138"/>
      <c r="F111" s="139"/>
      <c r="G111" s="111">
        <f ca="1">IFERROR(NOW()-F111,"")</f>
        <v>45981.038843865739</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45981.038843865739</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45981.038843865739</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45981.038843865739</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45981.038843865739</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45981.038843865739</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45981.038843865739</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45981.038843865739</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45981.038843865739</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45981.038843865739</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45981.038843865739</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45981.038843865739</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45981.038843865739</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45981.038843865739</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45981.038843865739</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45981.038843865739</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45981.038843865739</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45981.038843865739</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45981.038843865739</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45981.038843865739</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45981.038843865739</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45981.038843865739</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45981.038843865739</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45981.038843865739</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45981.038843865739</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45981.038843865739</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45981.038843865739</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45981.038843865739</v>
      </c>
      <c r="H138" s="139"/>
      <c r="I138" s="138" t="str">
        <f>IFERROR(VLOOKUP(D138,DB!A:F,6,0),"")</f>
        <v/>
      </c>
      <c r="J138" s="138" t="str">
        <f>IFERROR(VLOOKUP(D138,DB!A:G,7,0),"")</f>
        <v/>
      </c>
      <c r="K138" s="138"/>
      <c r="L138" s="138" t="str">
        <f>IFERROR(VLOOKUP(D138,DB!A:I,9,0),"")</f>
        <v/>
      </c>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4"/>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1</v>
      </c>
      <c r="D2" s="119" t="s">
        <v>34023</v>
      </c>
      <c r="E2" s="109" t="s">
        <v>39021</v>
      </c>
      <c r="F2" s="121">
        <v>45980.960925925923</v>
      </c>
      <c r="G2" s="104">
        <f t="shared" ref="G2:G20" ca="1" si="0">IFERROR(NOW()-F2,"-")</f>
        <v>7.791793981596129E-2</v>
      </c>
      <c r="H2" s="121">
        <v>45980.95517361111</v>
      </c>
      <c r="I2" s="119" t="str">
        <f>IFERROR(VLOOKUP(D2,DB!A:F,6,0),"")</f>
        <v>SCECO</v>
      </c>
      <c r="J2" s="119" t="str">
        <f>IFERROR(VLOOKUP(D2,DB!A:G,7,0),"")</f>
        <v>Vandalized</v>
      </c>
      <c r="K2" s="122" t="s">
        <v>39127</v>
      </c>
      <c r="L2" s="123" t="str">
        <f>IFERROR(VLOOKUP(D2,DB!A:I,9,0),"")</f>
        <v>Latis</v>
      </c>
    </row>
    <row r="3" spans="1:16382" ht="31.5" customHeight="1">
      <c r="A3" s="118" t="s">
        <v>39128</v>
      </c>
      <c r="B3" s="119" t="str">
        <f>IFERROR(VLOOKUP(D3,DB!A:K,11,0),"")</f>
        <v>R6</v>
      </c>
      <c r="C3" s="120">
        <v>1</v>
      </c>
      <c r="D3" s="119" t="s">
        <v>30946</v>
      </c>
      <c r="E3" s="109" t="s">
        <v>39021</v>
      </c>
      <c r="F3" s="121">
        <v>45981.000162037039</v>
      </c>
      <c r="G3" s="104">
        <f t="shared" ca="1" si="0"/>
        <v>3.8681828700646292E-2</v>
      </c>
      <c r="H3" s="121">
        <v>45980.998553240737</v>
      </c>
      <c r="I3" s="119" t="str">
        <f>IFERROR(VLOOKUP(D3,DB!A:F,6,0),"")</f>
        <v>SCECO</v>
      </c>
      <c r="J3" s="119" t="str">
        <f>IFERROR(VLOOKUP(D3,DB!A:G,7,0),"")</f>
        <v>Vandalized</v>
      </c>
      <c r="K3" s="122" t="s">
        <v>39129</v>
      </c>
      <c r="L3" s="123" t="str">
        <f>IFERROR(VLOOKUP(D3,DB!A:I,9,0),"")</f>
        <v>Latis</v>
      </c>
    </row>
    <row r="4" spans="1:16382" ht="31.5" customHeight="1">
      <c r="A4" s="118"/>
      <c r="B4" s="119" t="str">
        <f>IFERROR(VLOOKUP(D4,DB!A:K,11,0),"")</f>
        <v/>
      </c>
      <c r="C4" s="120"/>
      <c r="D4" s="119"/>
      <c r="E4" s="109"/>
      <c r="F4" s="121"/>
      <c r="G4" s="104">
        <f t="shared" ca="1" si="0"/>
        <v>45981.038843865739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45981.038843865739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45981.038843865739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45981.038843865739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45981.038843865739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45981.038843865739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45981.038843865739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45981.038843865739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45981.038843865739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45981.038843865739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45981.038843865739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45981.038843865739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45981.038843865739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45981.038843865739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45981.038843865739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45981.038843865739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45981.038843865739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ref="G21:G54" ca="1" si="1">IFERROR(NOW()-F21,"-")</f>
        <v>45981.038843865739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45981.038843865739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45981.038843865739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45981.038843865739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45981.038843865739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45981.038843865739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45981.038843865739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45981.038843865739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45981.038843865739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45981.038843865739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45981.038843865739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45981.038843865739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45981.038843865739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45981.038843865739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45981.038843865739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45981.038843865739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45981.038843865739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45981.038843865739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45981.038843865739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45981.038843865739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45981.038843865739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45981.038843865739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45981.038843865739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45981.038843865739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45981.038843865739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45981.038843865739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45981.038843865739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45981.038843865739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45981.038843865739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45981.038843865739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45981.038843865739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45981.038843865739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45981.038843865739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45981.038843865739</v>
      </c>
      <c r="H54" s="121"/>
      <c r="I54" s="119" t="str">
        <f>IFERROR(VLOOKUP(D54,DB!A:F,6,0),"")</f>
        <v/>
      </c>
      <c r="J54" s="119" t="str">
        <f>IFERROR(VLOOKUP(D54,DB!A:G,7,0),"")</f>
        <v/>
      </c>
      <c r="K54" s="122"/>
      <c r="L54" s="123" t="str">
        <f>IFERROR(VLOOKUP(D54,DB!A:I,9,0),"")</f>
        <v/>
      </c>
    </row>
  </sheetData>
  <dataValidations count="2">
    <dataValidation allowBlank="1" showInputMessage="1" showErrorMessage="1" sqref="E1" xr:uid="{9E1BC488-8814-4F8A-8DBE-742B3278AB71}"/>
    <dataValidation type="list" allowBlank="1" showInputMessage="1" showErrorMessage="1" sqref="E2:E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2025-11-19T21:57:54Z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